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updateLinks="never" codeName="ThisWorkbook"/>
  <mc:AlternateContent xmlns:mc="http://schemas.openxmlformats.org/markup-compatibility/2006">
    <mc:Choice Requires="x15">
      <x15ac:absPath xmlns:x15ac="http://schemas.microsoft.com/office/spreadsheetml/2010/11/ac" url="D:\島根陸協長距離強化記録会\R6.11.09\"/>
    </mc:Choice>
  </mc:AlternateContent>
  <xr:revisionPtr revIDLastSave="0" documentId="13_ncr:1_{2A33F1A7-C6FE-4DC6-A4BA-B33C8813113A}" xr6:coauthVersionLast="47" xr6:coauthVersionMax="47" xr10:uidLastSave="{00000000-0000-0000-0000-000000000000}"/>
  <bookViews>
    <workbookView xWindow="-98" yWindow="-98" windowWidth="19396" windowHeight="10395" xr2:uid="{00000000-000D-0000-FFFF-FFFF00000000}"/>
  </bookViews>
  <sheets>
    <sheet name="基本情報" sheetId="3" r:id="rId1"/>
    <sheet name="男子名簿" sheetId="1" r:id="rId2"/>
    <sheet name="女子名簿" sheetId="5" r:id="rId3"/>
    <sheet name="参加確認書" sheetId="8" r:id="rId4"/>
    <sheet name="男子csv" sheetId="2" state="hidden" r:id="rId5"/>
    <sheet name="女子csv" sheetId="7" state="hidden" r:id="rId6"/>
    <sheet name="管理者シート" sheetId="4" state="hidden" r:id="rId7"/>
    <sheet name="小・中学生所属" sheetId="6" state="hidden" r:id="rId8"/>
  </sheets>
  <externalReferences>
    <externalReference r:id="rId9"/>
    <externalReference r:id="rId10"/>
    <externalReference r:id="rId11"/>
    <externalReference r:id="rId12"/>
  </externalReferences>
  <definedNames>
    <definedName name="_xlnm.Print_Area" localSheetId="3">参加確認書!$A$1:$I$39</definedName>
    <definedName name="学校名" localSheetId="7">[1]所属名一覧!$C$8:$C$77</definedName>
    <definedName name="学校名">[2]所属名一覧!$C$8:$C$77</definedName>
    <definedName name="県名">[2]所属名一覧!$M$7:$M$53</definedName>
    <definedName name="所属名">基本情報!$C$8:$C$77</definedName>
    <definedName name="女子種目" localSheetId="7">[3]管理者シート!$G$9:$G$34</definedName>
    <definedName name="女子種目">管理者シート!$G$9:$G$10</definedName>
    <definedName name="大会名">管理者シート!$B$42:$B$50</definedName>
    <definedName name="男子種目" localSheetId="7">[3]管理者シート!$B$9:$B$44</definedName>
    <definedName name="男子種目">管理者シート!$B$9:$B$10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4" i="3" l="1"/>
  <c r="G16" i="5"/>
  <c r="G15" i="5"/>
  <c r="G14" i="5"/>
  <c r="G13" i="5"/>
  <c r="G12" i="5"/>
  <c r="G11" i="5"/>
  <c r="G10" i="5"/>
  <c r="G9" i="5"/>
  <c r="G8" i="5"/>
  <c r="G7" i="5"/>
  <c r="G21" i="1"/>
  <c r="G20" i="1"/>
  <c r="G19" i="1"/>
  <c r="G18" i="1"/>
  <c r="G17" i="1"/>
  <c r="G16" i="1"/>
  <c r="G15" i="1"/>
  <c r="G14" i="1"/>
  <c r="G13" i="1"/>
  <c r="G12" i="1"/>
  <c r="G11" i="1"/>
  <c r="G10" i="1"/>
  <c r="G9" i="1"/>
  <c r="G8" i="1"/>
  <c r="G7" i="1"/>
  <c r="A1" i="8"/>
  <c r="AC76" i="7" l="1"/>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76" i="2"/>
  <c r="AC75" i="2"/>
  <c r="AC74" i="2"/>
  <c r="AC73" i="2"/>
  <c r="AC72" i="2"/>
  <c r="AC71" i="2"/>
  <c r="AC70" i="2"/>
  <c r="AC69" i="2"/>
  <c r="AC68" i="2"/>
  <c r="AC67" i="2"/>
  <c r="AC66" i="2"/>
  <c r="AC65" i="2"/>
  <c r="AC64" i="2"/>
  <c r="AC63" i="2"/>
  <c r="AC62" i="2"/>
  <c r="AC61" i="2"/>
  <c r="AC60" i="2"/>
  <c r="AC59" i="2"/>
  <c r="AC58" i="2"/>
  <c r="AC57" i="2"/>
  <c r="AC56" i="2"/>
  <c r="AC55" i="2"/>
  <c r="AC54" i="2"/>
  <c r="AC53" i="2"/>
  <c r="AC52" i="2"/>
  <c r="AC51" i="2"/>
  <c r="AC50" i="2"/>
  <c r="AC49" i="2"/>
  <c r="AC48" i="2"/>
  <c r="AC47" i="2"/>
  <c r="AC46" i="2"/>
  <c r="AC45" i="2"/>
  <c r="AC44" i="2"/>
  <c r="AC43" i="2"/>
  <c r="AC42" i="2"/>
  <c r="AC41" i="2"/>
  <c r="AC40" i="2"/>
  <c r="AC39" i="2"/>
  <c r="AC38" i="2"/>
  <c r="AC37" i="2"/>
  <c r="AC36" i="2"/>
  <c r="AC35" i="2"/>
  <c r="AC34" i="2"/>
  <c r="AC33" i="2"/>
  <c r="AC32" i="2"/>
  <c r="AC31" i="2"/>
  <c r="AC30" i="2"/>
  <c r="AC29" i="2"/>
  <c r="AC28" i="2"/>
  <c r="AC27" i="2"/>
  <c r="AC26" i="2"/>
  <c r="AC25" i="2"/>
  <c r="AC24" i="2"/>
  <c r="AC23" i="2"/>
  <c r="AC22" i="2"/>
  <c r="AC21" i="2"/>
  <c r="AC20" i="2"/>
  <c r="AC19" i="2"/>
  <c r="AC18" i="2"/>
  <c r="AC17" i="2"/>
  <c r="AC16" i="2"/>
  <c r="AC15" i="2"/>
  <c r="AC14" i="2"/>
  <c r="AC13" i="2"/>
  <c r="AC12" i="2"/>
  <c r="AC11" i="2"/>
  <c r="AC10" i="2"/>
  <c r="AC9" i="2"/>
  <c r="AC8" i="2"/>
  <c r="AC7" i="2"/>
  <c r="AC82" i="5" l="1"/>
  <c r="AD82" i="5" s="1"/>
  <c r="AC81" i="5"/>
  <c r="AD81" i="5" s="1"/>
  <c r="AC80" i="5"/>
  <c r="AD80" i="5" s="1"/>
  <c r="AC79" i="5"/>
  <c r="AD79" i="5" s="1"/>
  <c r="AC78" i="5"/>
  <c r="AD78" i="5" s="1"/>
  <c r="AC77" i="5"/>
  <c r="AD77" i="5" s="1"/>
  <c r="A1" i="5"/>
  <c r="AC82" i="1"/>
  <c r="AD82" i="1" s="1"/>
  <c r="AC81" i="1"/>
  <c r="AD81" i="1" s="1"/>
  <c r="AC80" i="1"/>
  <c r="AD80" i="1" s="1"/>
  <c r="AC79" i="1"/>
  <c r="AD79" i="1" s="1"/>
  <c r="AC78" i="1"/>
  <c r="AD78" i="1" s="1"/>
  <c r="AC77" i="1"/>
  <c r="AD77" i="1" s="1"/>
  <c r="A1" i="1"/>
  <c r="Y77" i="1"/>
  <c r="U77" i="1"/>
  <c r="Q77" i="1"/>
  <c r="N76" i="7" l="1"/>
  <c r="M76" i="7"/>
  <c r="L76" i="7"/>
  <c r="K76" i="7"/>
  <c r="J76" i="7"/>
  <c r="N75" i="7"/>
  <c r="M75" i="7"/>
  <c r="L75" i="7"/>
  <c r="K75" i="7"/>
  <c r="J75" i="7"/>
  <c r="N74" i="7"/>
  <c r="M74" i="7"/>
  <c r="L74" i="7"/>
  <c r="K74" i="7"/>
  <c r="J74" i="7"/>
  <c r="N73" i="7"/>
  <c r="M73" i="7"/>
  <c r="L73" i="7"/>
  <c r="K73" i="7"/>
  <c r="J73" i="7"/>
  <c r="N72" i="7"/>
  <c r="M72" i="7"/>
  <c r="L72" i="7"/>
  <c r="K72" i="7"/>
  <c r="J72" i="7"/>
  <c r="N71" i="7"/>
  <c r="M71" i="7"/>
  <c r="L71" i="7"/>
  <c r="K71" i="7"/>
  <c r="J71" i="7"/>
  <c r="N70" i="7"/>
  <c r="M70" i="7"/>
  <c r="L70" i="7"/>
  <c r="K70" i="7"/>
  <c r="J70" i="7"/>
  <c r="N69" i="7"/>
  <c r="M69" i="7"/>
  <c r="L69" i="7"/>
  <c r="K69" i="7"/>
  <c r="J69" i="7"/>
  <c r="N68" i="7"/>
  <c r="M68" i="7"/>
  <c r="L68" i="7"/>
  <c r="K68" i="7"/>
  <c r="J68" i="7"/>
  <c r="N67" i="7"/>
  <c r="M67" i="7"/>
  <c r="L67" i="7"/>
  <c r="K67" i="7"/>
  <c r="J67" i="7"/>
  <c r="N66" i="7"/>
  <c r="M66" i="7"/>
  <c r="L66" i="7"/>
  <c r="K66" i="7"/>
  <c r="J66" i="7"/>
  <c r="N65" i="7"/>
  <c r="M65" i="7"/>
  <c r="L65" i="7"/>
  <c r="K65" i="7"/>
  <c r="J65" i="7"/>
  <c r="N64" i="7"/>
  <c r="M64" i="7"/>
  <c r="L64" i="7"/>
  <c r="K64" i="7"/>
  <c r="J64" i="7"/>
  <c r="N63" i="7"/>
  <c r="M63" i="7"/>
  <c r="L63" i="7"/>
  <c r="K63" i="7"/>
  <c r="J63" i="7"/>
  <c r="N62" i="7"/>
  <c r="M62" i="7"/>
  <c r="L62" i="7"/>
  <c r="K62" i="7"/>
  <c r="J62" i="7"/>
  <c r="N61" i="7"/>
  <c r="M61" i="7"/>
  <c r="L61" i="7"/>
  <c r="K61" i="7"/>
  <c r="J61" i="7"/>
  <c r="N60" i="7"/>
  <c r="M60" i="7"/>
  <c r="L60" i="7"/>
  <c r="K60" i="7"/>
  <c r="J60" i="7"/>
  <c r="N59" i="7"/>
  <c r="M59" i="7"/>
  <c r="L59" i="7"/>
  <c r="K59" i="7"/>
  <c r="J59" i="7"/>
  <c r="N58" i="7"/>
  <c r="M58" i="7"/>
  <c r="L58" i="7"/>
  <c r="K58" i="7"/>
  <c r="J58" i="7"/>
  <c r="N57" i="7"/>
  <c r="M57" i="7"/>
  <c r="L57" i="7"/>
  <c r="K57" i="7"/>
  <c r="J57" i="7"/>
  <c r="N56" i="7"/>
  <c r="M56" i="7"/>
  <c r="L56" i="7"/>
  <c r="K56" i="7"/>
  <c r="J56" i="7"/>
  <c r="N55" i="7"/>
  <c r="M55" i="7"/>
  <c r="L55" i="7"/>
  <c r="K55" i="7"/>
  <c r="J55" i="7"/>
  <c r="N54" i="7"/>
  <c r="M54" i="7"/>
  <c r="L54" i="7"/>
  <c r="K54" i="7"/>
  <c r="J54" i="7"/>
  <c r="N53" i="7"/>
  <c r="M53" i="7"/>
  <c r="L53" i="7"/>
  <c r="K53" i="7"/>
  <c r="J53" i="7"/>
  <c r="N52" i="7"/>
  <c r="M52" i="7"/>
  <c r="L52" i="7"/>
  <c r="K52" i="7"/>
  <c r="J52" i="7"/>
  <c r="N51" i="7"/>
  <c r="M51" i="7"/>
  <c r="L51" i="7"/>
  <c r="K51" i="7"/>
  <c r="J51" i="7"/>
  <c r="N50" i="7"/>
  <c r="M50" i="7"/>
  <c r="L50" i="7"/>
  <c r="K50" i="7"/>
  <c r="J50" i="7"/>
  <c r="N49" i="7"/>
  <c r="M49" i="7"/>
  <c r="L49" i="7"/>
  <c r="K49" i="7"/>
  <c r="J49" i="7"/>
  <c r="N48" i="7"/>
  <c r="M48" i="7"/>
  <c r="L48" i="7"/>
  <c r="K48" i="7"/>
  <c r="J48" i="7"/>
  <c r="N47" i="7"/>
  <c r="M47" i="7"/>
  <c r="L47" i="7"/>
  <c r="K47" i="7"/>
  <c r="J47" i="7"/>
  <c r="N46" i="7"/>
  <c r="M46" i="7"/>
  <c r="L46" i="7"/>
  <c r="K46" i="7"/>
  <c r="J46" i="7"/>
  <c r="I46" i="7"/>
  <c r="N45" i="7"/>
  <c r="M45" i="7"/>
  <c r="L45" i="7"/>
  <c r="K45" i="7"/>
  <c r="J45" i="7"/>
  <c r="I45" i="7"/>
  <c r="N44" i="7"/>
  <c r="M44" i="7"/>
  <c r="L44" i="7"/>
  <c r="K44" i="7"/>
  <c r="J44" i="7"/>
  <c r="I44" i="7"/>
  <c r="N43" i="7"/>
  <c r="M43" i="7"/>
  <c r="L43" i="7"/>
  <c r="K43" i="7"/>
  <c r="J43" i="7"/>
  <c r="I43" i="7"/>
  <c r="N42" i="7"/>
  <c r="M42" i="7"/>
  <c r="L42" i="7"/>
  <c r="K42" i="7"/>
  <c r="J42" i="7"/>
  <c r="I42" i="7"/>
  <c r="N41" i="7"/>
  <c r="M41" i="7"/>
  <c r="L41" i="7"/>
  <c r="K41" i="7"/>
  <c r="J41" i="7"/>
  <c r="I41" i="7"/>
  <c r="N40" i="7"/>
  <c r="M40" i="7"/>
  <c r="L40" i="7"/>
  <c r="K40" i="7"/>
  <c r="J40" i="7"/>
  <c r="I40" i="7"/>
  <c r="N39" i="7"/>
  <c r="M39" i="7"/>
  <c r="L39" i="7"/>
  <c r="K39" i="7"/>
  <c r="J39" i="7"/>
  <c r="I39" i="7"/>
  <c r="N38" i="7"/>
  <c r="M38" i="7"/>
  <c r="L38" i="7"/>
  <c r="K38" i="7"/>
  <c r="J38" i="7"/>
  <c r="I38" i="7"/>
  <c r="N37" i="7"/>
  <c r="M37" i="7"/>
  <c r="L37" i="7"/>
  <c r="K37" i="7"/>
  <c r="J37" i="7"/>
  <c r="I37" i="7"/>
  <c r="N36" i="7"/>
  <c r="M36" i="7"/>
  <c r="L36" i="7"/>
  <c r="K36" i="7"/>
  <c r="J36" i="7"/>
  <c r="I36" i="7"/>
  <c r="N35" i="7"/>
  <c r="M35" i="7"/>
  <c r="L35" i="7"/>
  <c r="K35" i="7"/>
  <c r="J35" i="7"/>
  <c r="I35" i="7"/>
  <c r="N34" i="7"/>
  <c r="M34" i="7"/>
  <c r="L34" i="7"/>
  <c r="K34" i="7"/>
  <c r="J34" i="7"/>
  <c r="I34" i="7"/>
  <c r="N33" i="7"/>
  <c r="M33" i="7"/>
  <c r="L33" i="7"/>
  <c r="K33" i="7"/>
  <c r="J33" i="7"/>
  <c r="I33" i="7"/>
  <c r="N32" i="7"/>
  <c r="M32" i="7"/>
  <c r="L32" i="7"/>
  <c r="K32" i="7"/>
  <c r="J32" i="7"/>
  <c r="I32" i="7"/>
  <c r="N31" i="7"/>
  <c r="M31" i="7"/>
  <c r="L31" i="7"/>
  <c r="K31" i="7"/>
  <c r="J31" i="7"/>
  <c r="I31" i="7"/>
  <c r="N30" i="7"/>
  <c r="M30" i="7"/>
  <c r="L30" i="7"/>
  <c r="K30" i="7"/>
  <c r="J30" i="7"/>
  <c r="I30" i="7"/>
  <c r="N29" i="7"/>
  <c r="M29" i="7"/>
  <c r="L29" i="7"/>
  <c r="K29" i="7"/>
  <c r="J29" i="7"/>
  <c r="I29" i="7"/>
  <c r="N28" i="7"/>
  <c r="M28" i="7"/>
  <c r="L28" i="7"/>
  <c r="K28" i="7"/>
  <c r="J28" i="7"/>
  <c r="I28" i="7"/>
  <c r="N27" i="7"/>
  <c r="M27" i="7"/>
  <c r="L27" i="7"/>
  <c r="K27" i="7"/>
  <c r="J27" i="7"/>
  <c r="I27" i="7"/>
  <c r="N26" i="7"/>
  <c r="M26" i="7"/>
  <c r="L26" i="7"/>
  <c r="K26" i="7"/>
  <c r="J26" i="7"/>
  <c r="I26" i="7"/>
  <c r="N25" i="7"/>
  <c r="M25" i="7"/>
  <c r="L25" i="7"/>
  <c r="K25" i="7"/>
  <c r="J25" i="7"/>
  <c r="I25" i="7"/>
  <c r="N24" i="7"/>
  <c r="M24" i="7"/>
  <c r="L24" i="7"/>
  <c r="K24" i="7"/>
  <c r="J24" i="7"/>
  <c r="I24" i="7"/>
  <c r="N23" i="7"/>
  <c r="M23" i="7"/>
  <c r="L23" i="7"/>
  <c r="K23" i="7"/>
  <c r="J23" i="7"/>
  <c r="I23" i="7"/>
  <c r="N22" i="7"/>
  <c r="M22" i="7"/>
  <c r="L22" i="7"/>
  <c r="K22" i="7"/>
  <c r="J22" i="7"/>
  <c r="I22" i="7"/>
  <c r="N21" i="7"/>
  <c r="M21" i="7"/>
  <c r="L21" i="7"/>
  <c r="K21" i="7"/>
  <c r="J21" i="7"/>
  <c r="I21" i="7"/>
  <c r="N20" i="7"/>
  <c r="M20" i="7"/>
  <c r="L20" i="7"/>
  <c r="K20" i="7"/>
  <c r="J20" i="7"/>
  <c r="I20" i="7"/>
  <c r="N19" i="7"/>
  <c r="M19" i="7"/>
  <c r="L19" i="7"/>
  <c r="K19" i="7"/>
  <c r="J19" i="7"/>
  <c r="I19" i="7"/>
  <c r="N18" i="7"/>
  <c r="M18" i="7"/>
  <c r="L18" i="7"/>
  <c r="K18" i="7"/>
  <c r="J18" i="7"/>
  <c r="I18" i="7"/>
  <c r="N17" i="7"/>
  <c r="M17" i="7"/>
  <c r="L17" i="7"/>
  <c r="K17" i="7"/>
  <c r="J17" i="7"/>
  <c r="I17" i="7"/>
  <c r="N16" i="7"/>
  <c r="M16" i="7"/>
  <c r="L16" i="7"/>
  <c r="K16" i="7"/>
  <c r="J16" i="7"/>
  <c r="I16" i="7"/>
  <c r="N15" i="7"/>
  <c r="M15" i="7"/>
  <c r="L15" i="7"/>
  <c r="K15" i="7"/>
  <c r="J15" i="7"/>
  <c r="I15" i="7"/>
  <c r="N14" i="7"/>
  <c r="M14" i="7"/>
  <c r="L14" i="7"/>
  <c r="K14" i="7"/>
  <c r="J14" i="7"/>
  <c r="I14" i="7"/>
  <c r="N13" i="7"/>
  <c r="M13" i="7"/>
  <c r="L13" i="7"/>
  <c r="K13" i="7"/>
  <c r="J13" i="7"/>
  <c r="I13" i="7"/>
  <c r="N12" i="7"/>
  <c r="M12" i="7"/>
  <c r="L12" i="7"/>
  <c r="K12" i="7"/>
  <c r="J12" i="7"/>
  <c r="I12" i="7"/>
  <c r="N11" i="7"/>
  <c r="M11" i="7"/>
  <c r="L11" i="7"/>
  <c r="K11" i="7"/>
  <c r="J11" i="7"/>
  <c r="I11" i="7"/>
  <c r="N10" i="7"/>
  <c r="M10" i="7"/>
  <c r="L10" i="7"/>
  <c r="K10" i="7"/>
  <c r="J10" i="7"/>
  <c r="I10" i="7"/>
  <c r="N9" i="7"/>
  <c r="M9" i="7"/>
  <c r="L9" i="7"/>
  <c r="K9" i="7"/>
  <c r="J9" i="7"/>
  <c r="I9" i="7"/>
  <c r="N8" i="7"/>
  <c r="M8" i="7"/>
  <c r="L8" i="7"/>
  <c r="K8" i="7"/>
  <c r="J8" i="7"/>
  <c r="I8" i="7"/>
  <c r="N7" i="7"/>
  <c r="M7" i="7"/>
  <c r="J7" i="7"/>
  <c r="I7" i="7"/>
  <c r="I8" i="2"/>
  <c r="J8" i="2"/>
  <c r="K8" i="2"/>
  <c r="L8" i="2"/>
  <c r="M8" i="2"/>
  <c r="N8" i="2"/>
  <c r="I9" i="2"/>
  <c r="J9" i="2"/>
  <c r="K9" i="2"/>
  <c r="L9" i="2"/>
  <c r="M9" i="2"/>
  <c r="N9" i="2"/>
  <c r="I10" i="2"/>
  <c r="J10" i="2"/>
  <c r="K10" i="2"/>
  <c r="L10" i="2"/>
  <c r="M10" i="2"/>
  <c r="N10" i="2"/>
  <c r="I11" i="2"/>
  <c r="J11" i="2"/>
  <c r="K11" i="2"/>
  <c r="L11" i="2"/>
  <c r="M11" i="2"/>
  <c r="N11" i="2"/>
  <c r="I12" i="2"/>
  <c r="J12" i="2"/>
  <c r="K12" i="2"/>
  <c r="L12" i="2"/>
  <c r="M12" i="2"/>
  <c r="N12" i="2"/>
  <c r="I13" i="2"/>
  <c r="J13" i="2"/>
  <c r="K13" i="2"/>
  <c r="L13" i="2"/>
  <c r="M13" i="2"/>
  <c r="N13" i="2"/>
  <c r="I14" i="2"/>
  <c r="J14" i="2"/>
  <c r="K14" i="2"/>
  <c r="L14" i="2"/>
  <c r="M14" i="2"/>
  <c r="N14" i="2"/>
  <c r="I15" i="2"/>
  <c r="J15" i="2"/>
  <c r="K15" i="2"/>
  <c r="L15" i="2"/>
  <c r="M15" i="2"/>
  <c r="N15" i="2"/>
  <c r="I16" i="2"/>
  <c r="J16" i="2"/>
  <c r="K16" i="2"/>
  <c r="L16" i="2"/>
  <c r="M16" i="2"/>
  <c r="N16" i="2"/>
  <c r="I17" i="2"/>
  <c r="J17" i="2"/>
  <c r="K17" i="2"/>
  <c r="L17" i="2"/>
  <c r="M17" i="2"/>
  <c r="N17" i="2"/>
  <c r="I18" i="2"/>
  <c r="J18" i="2"/>
  <c r="K18" i="2"/>
  <c r="L18" i="2"/>
  <c r="M18" i="2"/>
  <c r="N18" i="2"/>
  <c r="I19" i="2"/>
  <c r="J19" i="2"/>
  <c r="K19" i="2"/>
  <c r="L19" i="2"/>
  <c r="M19" i="2"/>
  <c r="N19" i="2"/>
  <c r="I20" i="2"/>
  <c r="J20" i="2"/>
  <c r="K20" i="2"/>
  <c r="L20" i="2"/>
  <c r="M20" i="2"/>
  <c r="N20" i="2"/>
  <c r="I21" i="2"/>
  <c r="J21" i="2"/>
  <c r="K21" i="2"/>
  <c r="L21" i="2"/>
  <c r="M21" i="2"/>
  <c r="N21" i="2"/>
  <c r="I22" i="2"/>
  <c r="J22" i="2"/>
  <c r="K22" i="2"/>
  <c r="L22" i="2"/>
  <c r="M22" i="2"/>
  <c r="N22" i="2"/>
  <c r="I23" i="2"/>
  <c r="J23" i="2"/>
  <c r="K23" i="2"/>
  <c r="L23" i="2"/>
  <c r="M23" i="2"/>
  <c r="N23" i="2"/>
  <c r="I24" i="2"/>
  <c r="J24" i="2"/>
  <c r="K24" i="2"/>
  <c r="L24" i="2"/>
  <c r="M24" i="2"/>
  <c r="N24" i="2"/>
  <c r="I25" i="2"/>
  <c r="J25" i="2"/>
  <c r="K25" i="2"/>
  <c r="L25" i="2"/>
  <c r="M25" i="2"/>
  <c r="N25" i="2"/>
  <c r="I26" i="2"/>
  <c r="J26" i="2"/>
  <c r="K26" i="2"/>
  <c r="L26" i="2"/>
  <c r="M26" i="2"/>
  <c r="N26" i="2"/>
  <c r="I27" i="2"/>
  <c r="J27" i="2"/>
  <c r="K27" i="2"/>
  <c r="L27" i="2"/>
  <c r="M27" i="2"/>
  <c r="N27" i="2"/>
  <c r="I28" i="2"/>
  <c r="J28" i="2"/>
  <c r="K28" i="2"/>
  <c r="L28" i="2"/>
  <c r="M28" i="2"/>
  <c r="N28" i="2"/>
  <c r="I29" i="2"/>
  <c r="J29" i="2"/>
  <c r="K29" i="2"/>
  <c r="L29" i="2"/>
  <c r="M29" i="2"/>
  <c r="N29" i="2"/>
  <c r="I30" i="2"/>
  <c r="J30" i="2"/>
  <c r="K30" i="2"/>
  <c r="L30" i="2"/>
  <c r="M30" i="2"/>
  <c r="N30" i="2"/>
  <c r="I31" i="2"/>
  <c r="J31" i="2"/>
  <c r="K31" i="2"/>
  <c r="L31" i="2"/>
  <c r="M31" i="2"/>
  <c r="N31" i="2"/>
  <c r="I32" i="2"/>
  <c r="J32" i="2"/>
  <c r="K32" i="2"/>
  <c r="L32" i="2"/>
  <c r="M32" i="2"/>
  <c r="N32" i="2"/>
  <c r="I33" i="2"/>
  <c r="J33" i="2"/>
  <c r="K33" i="2"/>
  <c r="L33" i="2"/>
  <c r="M33" i="2"/>
  <c r="N33" i="2"/>
  <c r="I34" i="2"/>
  <c r="J34" i="2"/>
  <c r="K34" i="2"/>
  <c r="L34" i="2"/>
  <c r="M34" i="2"/>
  <c r="N34" i="2"/>
  <c r="I35" i="2"/>
  <c r="J35" i="2"/>
  <c r="K35" i="2"/>
  <c r="L35" i="2"/>
  <c r="M35" i="2"/>
  <c r="N35" i="2"/>
  <c r="I36" i="2"/>
  <c r="J36" i="2"/>
  <c r="K36" i="2"/>
  <c r="L36" i="2"/>
  <c r="M36" i="2"/>
  <c r="N36" i="2"/>
  <c r="I37" i="2"/>
  <c r="J37" i="2"/>
  <c r="K37" i="2"/>
  <c r="L37" i="2"/>
  <c r="M37" i="2"/>
  <c r="N37" i="2"/>
  <c r="I38" i="2"/>
  <c r="J38" i="2"/>
  <c r="K38" i="2"/>
  <c r="L38" i="2"/>
  <c r="M38" i="2"/>
  <c r="N38" i="2"/>
  <c r="I39" i="2"/>
  <c r="J39" i="2"/>
  <c r="K39" i="2"/>
  <c r="L39" i="2"/>
  <c r="M39" i="2"/>
  <c r="N39" i="2"/>
  <c r="I40" i="2"/>
  <c r="J40" i="2"/>
  <c r="K40" i="2"/>
  <c r="L40" i="2"/>
  <c r="M40" i="2"/>
  <c r="N40" i="2"/>
  <c r="I41" i="2"/>
  <c r="J41" i="2"/>
  <c r="K41" i="2"/>
  <c r="L41" i="2"/>
  <c r="M41" i="2"/>
  <c r="N41" i="2"/>
  <c r="I42" i="2"/>
  <c r="J42" i="2"/>
  <c r="K42" i="2"/>
  <c r="L42" i="2"/>
  <c r="M42" i="2"/>
  <c r="N42" i="2"/>
  <c r="I43" i="2"/>
  <c r="J43" i="2"/>
  <c r="K43" i="2"/>
  <c r="L43" i="2"/>
  <c r="M43" i="2"/>
  <c r="N43" i="2"/>
  <c r="I44" i="2"/>
  <c r="J44" i="2"/>
  <c r="K44" i="2"/>
  <c r="L44" i="2"/>
  <c r="M44" i="2"/>
  <c r="N44" i="2"/>
  <c r="I45" i="2"/>
  <c r="J45" i="2"/>
  <c r="K45" i="2"/>
  <c r="L45" i="2"/>
  <c r="M45" i="2"/>
  <c r="N45" i="2"/>
  <c r="I46" i="2"/>
  <c r="J46" i="2"/>
  <c r="K46" i="2"/>
  <c r="L46" i="2"/>
  <c r="M46" i="2"/>
  <c r="N46" i="2"/>
  <c r="I47" i="2"/>
  <c r="J47" i="2"/>
  <c r="K47" i="2"/>
  <c r="L47" i="2"/>
  <c r="M47" i="2"/>
  <c r="N47" i="2"/>
  <c r="I48" i="2"/>
  <c r="J48" i="2"/>
  <c r="K48" i="2"/>
  <c r="L48" i="2"/>
  <c r="M48" i="2"/>
  <c r="N48" i="2"/>
  <c r="I49" i="2"/>
  <c r="J49" i="2"/>
  <c r="K49" i="2"/>
  <c r="L49" i="2"/>
  <c r="M49" i="2"/>
  <c r="N49" i="2"/>
  <c r="I50" i="2"/>
  <c r="J50" i="2"/>
  <c r="K50" i="2"/>
  <c r="L50" i="2"/>
  <c r="M50" i="2"/>
  <c r="N50" i="2"/>
  <c r="I51" i="2"/>
  <c r="J51" i="2"/>
  <c r="K51" i="2"/>
  <c r="L51" i="2"/>
  <c r="M51" i="2"/>
  <c r="N51" i="2"/>
  <c r="I52" i="2"/>
  <c r="J52" i="2"/>
  <c r="K52" i="2"/>
  <c r="L52" i="2"/>
  <c r="M52" i="2"/>
  <c r="N52" i="2"/>
  <c r="I53" i="2"/>
  <c r="J53" i="2"/>
  <c r="K53" i="2"/>
  <c r="L53" i="2"/>
  <c r="M53" i="2"/>
  <c r="N53" i="2"/>
  <c r="I54" i="2"/>
  <c r="J54" i="2"/>
  <c r="K54" i="2"/>
  <c r="L54" i="2"/>
  <c r="M54" i="2"/>
  <c r="N54" i="2"/>
  <c r="I55" i="2"/>
  <c r="J55" i="2"/>
  <c r="K55" i="2"/>
  <c r="L55" i="2"/>
  <c r="M55" i="2"/>
  <c r="N55" i="2"/>
  <c r="I56" i="2"/>
  <c r="J56" i="2"/>
  <c r="K56" i="2"/>
  <c r="L56" i="2"/>
  <c r="M56" i="2"/>
  <c r="N56" i="2"/>
  <c r="I57" i="2"/>
  <c r="J57" i="2"/>
  <c r="K57" i="2"/>
  <c r="L57" i="2"/>
  <c r="M57" i="2"/>
  <c r="N57" i="2"/>
  <c r="I58" i="2"/>
  <c r="J58" i="2"/>
  <c r="K58" i="2"/>
  <c r="L58" i="2"/>
  <c r="M58" i="2"/>
  <c r="N58" i="2"/>
  <c r="I59" i="2"/>
  <c r="J59" i="2"/>
  <c r="K59" i="2"/>
  <c r="L59" i="2"/>
  <c r="M59" i="2"/>
  <c r="N59" i="2"/>
  <c r="I60" i="2"/>
  <c r="J60" i="2"/>
  <c r="K60" i="2"/>
  <c r="L60" i="2"/>
  <c r="M60" i="2"/>
  <c r="N60" i="2"/>
  <c r="I61" i="2"/>
  <c r="J61" i="2"/>
  <c r="K61" i="2"/>
  <c r="L61" i="2"/>
  <c r="M61" i="2"/>
  <c r="N61" i="2"/>
  <c r="I62" i="2"/>
  <c r="J62" i="2"/>
  <c r="K62" i="2"/>
  <c r="L62" i="2"/>
  <c r="M62" i="2"/>
  <c r="N62" i="2"/>
  <c r="I63" i="2"/>
  <c r="J63" i="2"/>
  <c r="K63" i="2"/>
  <c r="L63" i="2"/>
  <c r="M63" i="2"/>
  <c r="N63" i="2"/>
  <c r="I64" i="2"/>
  <c r="J64" i="2"/>
  <c r="K64" i="2"/>
  <c r="L64" i="2"/>
  <c r="M64" i="2"/>
  <c r="N64" i="2"/>
  <c r="I65" i="2"/>
  <c r="J65" i="2"/>
  <c r="K65" i="2"/>
  <c r="L65" i="2"/>
  <c r="M65" i="2"/>
  <c r="N65" i="2"/>
  <c r="I66" i="2"/>
  <c r="J66" i="2"/>
  <c r="K66" i="2"/>
  <c r="L66" i="2"/>
  <c r="M66" i="2"/>
  <c r="N66" i="2"/>
  <c r="I67" i="2"/>
  <c r="J67" i="2"/>
  <c r="K67" i="2"/>
  <c r="L67" i="2"/>
  <c r="M67" i="2"/>
  <c r="N67" i="2"/>
  <c r="I68" i="2"/>
  <c r="J68" i="2"/>
  <c r="K68" i="2"/>
  <c r="L68" i="2"/>
  <c r="M68" i="2"/>
  <c r="N68" i="2"/>
  <c r="I69" i="2"/>
  <c r="J69" i="2"/>
  <c r="K69" i="2"/>
  <c r="L69" i="2"/>
  <c r="M69" i="2"/>
  <c r="N69" i="2"/>
  <c r="I70" i="2"/>
  <c r="J70" i="2"/>
  <c r="K70" i="2"/>
  <c r="L70" i="2"/>
  <c r="M70" i="2"/>
  <c r="N70" i="2"/>
  <c r="I71" i="2"/>
  <c r="J71" i="2"/>
  <c r="K71" i="2"/>
  <c r="L71" i="2"/>
  <c r="M71" i="2"/>
  <c r="N71" i="2"/>
  <c r="I72" i="2"/>
  <c r="J72" i="2"/>
  <c r="K72" i="2"/>
  <c r="L72" i="2"/>
  <c r="M72" i="2"/>
  <c r="N72" i="2"/>
  <c r="I73" i="2"/>
  <c r="J73" i="2"/>
  <c r="K73" i="2"/>
  <c r="L73" i="2"/>
  <c r="M73" i="2"/>
  <c r="N73" i="2"/>
  <c r="I74" i="2"/>
  <c r="J74" i="2"/>
  <c r="K74" i="2"/>
  <c r="L74" i="2"/>
  <c r="M74" i="2"/>
  <c r="N74" i="2"/>
  <c r="I75" i="2"/>
  <c r="J75" i="2"/>
  <c r="K75" i="2"/>
  <c r="L75" i="2"/>
  <c r="M75" i="2"/>
  <c r="N75" i="2"/>
  <c r="I76" i="2"/>
  <c r="J76" i="2"/>
  <c r="K76" i="2"/>
  <c r="L76" i="2"/>
  <c r="M76" i="2"/>
  <c r="N76" i="2"/>
  <c r="N7" i="2"/>
  <c r="M7" i="2"/>
  <c r="J7" i="2"/>
  <c r="I7" i="2"/>
  <c r="H76" i="5"/>
  <c r="H76" i="7" s="1"/>
  <c r="G76" i="5"/>
  <c r="G76" i="7" s="1"/>
  <c r="H75" i="5"/>
  <c r="H75" i="7" s="1"/>
  <c r="G75" i="5"/>
  <c r="G75" i="7" s="1"/>
  <c r="H74" i="5"/>
  <c r="H74" i="7" s="1"/>
  <c r="G74" i="5"/>
  <c r="G74" i="7" s="1"/>
  <c r="H73" i="5"/>
  <c r="H73" i="7" s="1"/>
  <c r="G73" i="5"/>
  <c r="G73" i="7" s="1"/>
  <c r="H72" i="5"/>
  <c r="H72" i="7" s="1"/>
  <c r="G72" i="5"/>
  <c r="G72" i="7" s="1"/>
  <c r="H71" i="5"/>
  <c r="H71" i="7" s="1"/>
  <c r="G71" i="5"/>
  <c r="G71" i="7" s="1"/>
  <c r="H70" i="5"/>
  <c r="H70" i="7" s="1"/>
  <c r="G70" i="5"/>
  <c r="G70" i="7" s="1"/>
  <c r="H69" i="5"/>
  <c r="H69" i="7" s="1"/>
  <c r="G69" i="5"/>
  <c r="G69" i="7" s="1"/>
  <c r="H68" i="5"/>
  <c r="H68" i="7" s="1"/>
  <c r="G68" i="5"/>
  <c r="G68" i="7" s="1"/>
  <c r="H67" i="5"/>
  <c r="H67" i="7" s="1"/>
  <c r="G67" i="5"/>
  <c r="G67" i="7" s="1"/>
  <c r="H66" i="5"/>
  <c r="H66" i="7" s="1"/>
  <c r="G66" i="5"/>
  <c r="G66" i="7" s="1"/>
  <c r="H65" i="5"/>
  <c r="H65" i="7" s="1"/>
  <c r="G65" i="5"/>
  <c r="G65" i="7" s="1"/>
  <c r="H64" i="5"/>
  <c r="H64" i="7" s="1"/>
  <c r="G64" i="5"/>
  <c r="G64" i="7" s="1"/>
  <c r="H63" i="5"/>
  <c r="H63" i="7" s="1"/>
  <c r="G63" i="5"/>
  <c r="G63" i="7" s="1"/>
  <c r="H62" i="5"/>
  <c r="H62" i="7" s="1"/>
  <c r="G62" i="5"/>
  <c r="G62" i="7" s="1"/>
  <c r="H61" i="5"/>
  <c r="H61" i="7" s="1"/>
  <c r="G61" i="5"/>
  <c r="G61" i="7" s="1"/>
  <c r="H60" i="5"/>
  <c r="H60" i="7" s="1"/>
  <c r="G60" i="5"/>
  <c r="G60" i="7" s="1"/>
  <c r="H59" i="5"/>
  <c r="H59" i="7" s="1"/>
  <c r="G59" i="5"/>
  <c r="G59" i="7" s="1"/>
  <c r="H58" i="5"/>
  <c r="H58" i="7" s="1"/>
  <c r="G58" i="5"/>
  <c r="G58" i="7" s="1"/>
  <c r="H57" i="5"/>
  <c r="H57" i="7" s="1"/>
  <c r="G57" i="5"/>
  <c r="G57" i="7" s="1"/>
  <c r="H56" i="5"/>
  <c r="H56" i="7" s="1"/>
  <c r="G56" i="5"/>
  <c r="G56" i="7" s="1"/>
  <c r="H55" i="5"/>
  <c r="H55" i="7" s="1"/>
  <c r="G55" i="5"/>
  <c r="G55" i="7" s="1"/>
  <c r="H54" i="5"/>
  <c r="H54" i="7" s="1"/>
  <c r="G54" i="5"/>
  <c r="G54" i="7" s="1"/>
  <c r="H53" i="5"/>
  <c r="H53" i="7" s="1"/>
  <c r="G53" i="5"/>
  <c r="G53" i="7" s="1"/>
  <c r="H52" i="5"/>
  <c r="H52" i="7" s="1"/>
  <c r="G52" i="5"/>
  <c r="G52" i="7" s="1"/>
  <c r="H51" i="5"/>
  <c r="H51" i="7" s="1"/>
  <c r="G51" i="5"/>
  <c r="G51" i="7" s="1"/>
  <c r="H50" i="5"/>
  <c r="H50" i="7" s="1"/>
  <c r="G50" i="5"/>
  <c r="G50" i="7" s="1"/>
  <c r="H49" i="5"/>
  <c r="H49" i="7" s="1"/>
  <c r="G49" i="5"/>
  <c r="G49" i="7" s="1"/>
  <c r="H48" i="5"/>
  <c r="H48" i="7" s="1"/>
  <c r="G48" i="5"/>
  <c r="G48" i="7" s="1"/>
  <c r="H47" i="5"/>
  <c r="H47" i="7" s="1"/>
  <c r="G47" i="5"/>
  <c r="G47" i="7" s="1"/>
  <c r="H46" i="5"/>
  <c r="H46" i="7" s="1"/>
  <c r="G46" i="5"/>
  <c r="G46" i="7" s="1"/>
  <c r="H45" i="5"/>
  <c r="H45" i="7" s="1"/>
  <c r="G45" i="5"/>
  <c r="G45" i="7" s="1"/>
  <c r="H44" i="5"/>
  <c r="H44" i="7" s="1"/>
  <c r="G44" i="5"/>
  <c r="G44" i="7" s="1"/>
  <c r="H43" i="5"/>
  <c r="H43" i="7" s="1"/>
  <c r="G43" i="5"/>
  <c r="G43" i="7" s="1"/>
  <c r="H42" i="5"/>
  <c r="H42" i="7" s="1"/>
  <c r="G42" i="5"/>
  <c r="G42" i="7" s="1"/>
  <c r="H41" i="5"/>
  <c r="H41" i="7" s="1"/>
  <c r="G41" i="5"/>
  <c r="G41" i="7" s="1"/>
  <c r="H40" i="5"/>
  <c r="H40" i="7" s="1"/>
  <c r="G40" i="5"/>
  <c r="G40" i="7" s="1"/>
  <c r="H39" i="5"/>
  <c r="H39" i="7" s="1"/>
  <c r="G39" i="5"/>
  <c r="G39" i="7" s="1"/>
  <c r="H38" i="5"/>
  <c r="H38" i="7" s="1"/>
  <c r="G38" i="5"/>
  <c r="G38" i="7" s="1"/>
  <c r="H37" i="5"/>
  <c r="H37" i="7" s="1"/>
  <c r="G37" i="5"/>
  <c r="G37" i="7" s="1"/>
  <c r="H36" i="5"/>
  <c r="H36" i="7" s="1"/>
  <c r="G36" i="5"/>
  <c r="G36" i="7" s="1"/>
  <c r="H35" i="5"/>
  <c r="H35" i="7" s="1"/>
  <c r="G35" i="5"/>
  <c r="G35" i="7" s="1"/>
  <c r="H34" i="5"/>
  <c r="H34" i="7" s="1"/>
  <c r="G34" i="5"/>
  <c r="G34" i="7" s="1"/>
  <c r="H33" i="5"/>
  <c r="H33" i="7" s="1"/>
  <c r="G33" i="5"/>
  <c r="G33" i="7" s="1"/>
  <c r="H32" i="5"/>
  <c r="H32" i="7" s="1"/>
  <c r="G32" i="5"/>
  <c r="G32" i="7" s="1"/>
  <c r="H31" i="5"/>
  <c r="H31" i="7" s="1"/>
  <c r="G31" i="5"/>
  <c r="G31" i="7" s="1"/>
  <c r="H30" i="5"/>
  <c r="H30" i="7" s="1"/>
  <c r="G30" i="5"/>
  <c r="G30" i="7" s="1"/>
  <c r="H29" i="5"/>
  <c r="H29" i="7" s="1"/>
  <c r="G29" i="5"/>
  <c r="G29" i="7" s="1"/>
  <c r="H28" i="5"/>
  <c r="H28" i="7" s="1"/>
  <c r="G28" i="5"/>
  <c r="G28" i="7" s="1"/>
  <c r="H27" i="5"/>
  <c r="H27" i="7" s="1"/>
  <c r="G27" i="5"/>
  <c r="G27" i="7" s="1"/>
  <c r="H26" i="5"/>
  <c r="H26" i="7" s="1"/>
  <c r="G26" i="5"/>
  <c r="G26" i="7" s="1"/>
  <c r="H25" i="5"/>
  <c r="H25" i="7" s="1"/>
  <c r="G25" i="5"/>
  <c r="G25" i="7" s="1"/>
  <c r="H24" i="5"/>
  <c r="H24" i="7" s="1"/>
  <c r="G24" i="5"/>
  <c r="G24" i="7" s="1"/>
  <c r="H23" i="5"/>
  <c r="H23" i="7" s="1"/>
  <c r="G23" i="5"/>
  <c r="G23" i="7" s="1"/>
  <c r="H22" i="5"/>
  <c r="H22" i="7" s="1"/>
  <c r="G22" i="5"/>
  <c r="G22" i="7" s="1"/>
  <c r="H21" i="5"/>
  <c r="H21" i="7" s="1"/>
  <c r="G21" i="5"/>
  <c r="G21" i="7" s="1"/>
  <c r="H20" i="5"/>
  <c r="H20" i="7" s="1"/>
  <c r="G20" i="5"/>
  <c r="G20" i="7" s="1"/>
  <c r="H19" i="5"/>
  <c r="H19" i="7" s="1"/>
  <c r="G19" i="5"/>
  <c r="G19" i="7" s="1"/>
  <c r="H18" i="5"/>
  <c r="H18" i="7" s="1"/>
  <c r="G18" i="5"/>
  <c r="G18" i="7" s="1"/>
  <c r="H17" i="5"/>
  <c r="H17" i="7" s="1"/>
  <c r="G17" i="5"/>
  <c r="G17" i="7" s="1"/>
  <c r="H16" i="5"/>
  <c r="H16" i="7" s="1"/>
  <c r="G16" i="7"/>
  <c r="H15" i="5"/>
  <c r="H15" i="7" s="1"/>
  <c r="G15" i="7"/>
  <c r="H14" i="5"/>
  <c r="H14" i="7" s="1"/>
  <c r="G14" i="7"/>
  <c r="H13" i="5"/>
  <c r="H13" i="7" s="1"/>
  <c r="G13" i="7"/>
  <c r="H12" i="5"/>
  <c r="H12" i="7" s="1"/>
  <c r="G12" i="7"/>
  <c r="H11" i="5"/>
  <c r="H11" i="7" s="1"/>
  <c r="G11" i="7"/>
  <c r="H10" i="5"/>
  <c r="H10" i="7" s="1"/>
  <c r="G10" i="7"/>
  <c r="H9" i="5"/>
  <c r="H9" i="7" s="1"/>
  <c r="G9" i="7"/>
  <c r="H8" i="5"/>
  <c r="H8" i="7" s="1"/>
  <c r="G8" i="7"/>
  <c r="H7" i="5"/>
  <c r="H7" i="7" s="1"/>
  <c r="G7" i="7"/>
  <c r="G76" i="1"/>
  <c r="G76" i="2" s="1"/>
  <c r="G75" i="1"/>
  <c r="G75" i="2" s="1"/>
  <c r="G74" i="1"/>
  <c r="G74" i="2" s="1"/>
  <c r="G73" i="1"/>
  <c r="G73" i="2" s="1"/>
  <c r="G72" i="1"/>
  <c r="G72" i="2" s="1"/>
  <c r="G71" i="1"/>
  <c r="G71" i="2" s="1"/>
  <c r="G70" i="1"/>
  <c r="G70" i="2" s="1"/>
  <c r="G69" i="1"/>
  <c r="G69" i="2" s="1"/>
  <c r="G68" i="1"/>
  <c r="G68" i="2" s="1"/>
  <c r="G67" i="1"/>
  <c r="G67" i="2" s="1"/>
  <c r="G66" i="1"/>
  <c r="G66" i="2" s="1"/>
  <c r="G65" i="1"/>
  <c r="G65" i="2" s="1"/>
  <c r="G64" i="1"/>
  <c r="G64" i="2" s="1"/>
  <c r="G63" i="1"/>
  <c r="G63" i="2" s="1"/>
  <c r="G62" i="1"/>
  <c r="G62" i="2" s="1"/>
  <c r="G61" i="1"/>
  <c r="G61" i="2" s="1"/>
  <c r="G60" i="1"/>
  <c r="G60" i="2" s="1"/>
  <c r="G59" i="1"/>
  <c r="G59" i="2" s="1"/>
  <c r="G58" i="1"/>
  <c r="G58" i="2" s="1"/>
  <c r="G57" i="1"/>
  <c r="G57" i="2" s="1"/>
  <c r="G56" i="1"/>
  <c r="G56" i="2" s="1"/>
  <c r="G55" i="1"/>
  <c r="G55" i="2" s="1"/>
  <c r="G54" i="1"/>
  <c r="G54" i="2" s="1"/>
  <c r="G53" i="1"/>
  <c r="G53" i="2" s="1"/>
  <c r="G52" i="1"/>
  <c r="G52" i="2" s="1"/>
  <c r="G51" i="1"/>
  <c r="G51" i="2" s="1"/>
  <c r="G50" i="1"/>
  <c r="G50" i="2" s="1"/>
  <c r="G49" i="1"/>
  <c r="G49" i="2" s="1"/>
  <c r="G48" i="1"/>
  <c r="G48" i="2" s="1"/>
  <c r="G47" i="1"/>
  <c r="G47" i="2" s="1"/>
  <c r="G46" i="1"/>
  <c r="G46" i="2" s="1"/>
  <c r="G45" i="1"/>
  <c r="G45" i="2" s="1"/>
  <c r="G44" i="1"/>
  <c r="G44" i="2" s="1"/>
  <c r="G43" i="1"/>
  <c r="G43" i="2" s="1"/>
  <c r="G42" i="1"/>
  <c r="G42" i="2" s="1"/>
  <c r="G41" i="1"/>
  <c r="G41" i="2" s="1"/>
  <c r="G40" i="1"/>
  <c r="G40" i="2" s="1"/>
  <c r="G39" i="1"/>
  <c r="G39" i="2" s="1"/>
  <c r="G38" i="1"/>
  <c r="G38" i="2" s="1"/>
  <c r="G37" i="1"/>
  <c r="G37" i="2" s="1"/>
  <c r="G36" i="1"/>
  <c r="G36" i="2" s="1"/>
  <c r="G35" i="1"/>
  <c r="G35" i="2" s="1"/>
  <c r="G34" i="1"/>
  <c r="G34" i="2" s="1"/>
  <c r="G33" i="1"/>
  <c r="G33" i="2" s="1"/>
  <c r="G32" i="1"/>
  <c r="G32" i="2" s="1"/>
  <c r="G31" i="1"/>
  <c r="G31" i="2" s="1"/>
  <c r="G30" i="1"/>
  <c r="G30" i="2" s="1"/>
  <c r="G29" i="1"/>
  <c r="G29" i="2" s="1"/>
  <c r="G28" i="1"/>
  <c r="G28" i="2" s="1"/>
  <c r="G27" i="1"/>
  <c r="G27" i="2" s="1"/>
  <c r="G26" i="1"/>
  <c r="G26" i="2" s="1"/>
  <c r="G25" i="1"/>
  <c r="G25" i="2" s="1"/>
  <c r="G24" i="1"/>
  <c r="G24" i="2" s="1"/>
  <c r="G23" i="1"/>
  <c r="G23" i="2" s="1"/>
  <c r="G22" i="1"/>
  <c r="G22" i="2" s="1"/>
  <c r="G21" i="2"/>
  <c r="G20" i="2"/>
  <c r="G19" i="2"/>
  <c r="G18" i="2"/>
  <c r="G17" i="2"/>
  <c r="G16" i="2"/>
  <c r="G15" i="2"/>
  <c r="G14" i="2"/>
  <c r="G13" i="2"/>
  <c r="G12" i="2"/>
  <c r="G11" i="2"/>
  <c r="G10" i="2"/>
  <c r="G9" i="2"/>
  <c r="G8" i="2"/>
  <c r="G7" i="2"/>
  <c r="O8" i="3"/>
  <c r="Q7" i="2" l="1"/>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G10" i="2"/>
  <c r="AG9" i="2"/>
  <c r="AG8" i="2"/>
  <c r="AG7" i="2"/>
  <c r="B7" i="5" l="1"/>
  <c r="B7" i="1" l="1"/>
  <c r="D8" i="3"/>
  <c r="O14" i="5" l="1"/>
  <c r="B14" i="5"/>
  <c r="B14" i="7" s="1"/>
  <c r="O13" i="5"/>
  <c r="B13" i="5"/>
  <c r="B13" i="7" s="1"/>
  <c r="O12" i="5"/>
  <c r="B12" i="5"/>
  <c r="B12" i="7" s="1"/>
  <c r="O11" i="5"/>
  <c r="B11" i="5"/>
  <c r="B11" i="7" s="1"/>
  <c r="O10" i="5"/>
  <c r="B10" i="5"/>
  <c r="B10" i="7" s="1"/>
  <c r="O9" i="5"/>
  <c r="B9" i="5"/>
  <c r="B9" i="7" s="1"/>
  <c r="O8" i="5"/>
  <c r="B8" i="5"/>
  <c r="B8" i="7" s="1"/>
  <c r="O7" i="5"/>
  <c r="B7" i="7"/>
  <c r="O24" i="1"/>
  <c r="H24" i="1"/>
  <c r="H24" i="2" s="1"/>
  <c r="B24" i="1"/>
  <c r="O23" i="1"/>
  <c r="H23" i="1"/>
  <c r="H23" i="2" s="1"/>
  <c r="B23" i="1"/>
  <c r="O22" i="1"/>
  <c r="H22" i="1"/>
  <c r="H22" i="2" s="1"/>
  <c r="B22" i="1"/>
  <c r="O21" i="1"/>
  <c r="H21" i="1"/>
  <c r="H21" i="2" s="1"/>
  <c r="B21" i="1"/>
  <c r="O20" i="1"/>
  <c r="H20" i="1"/>
  <c r="H20" i="2" s="1"/>
  <c r="B20" i="1"/>
  <c r="O19" i="1"/>
  <c r="H19" i="1"/>
  <c r="H19" i="2" s="1"/>
  <c r="B19" i="1"/>
  <c r="O18" i="1"/>
  <c r="H18" i="1"/>
  <c r="H18" i="2" s="1"/>
  <c r="B18" i="1"/>
  <c r="O17" i="1"/>
  <c r="H17" i="1"/>
  <c r="H17" i="2" s="1"/>
  <c r="B17" i="1"/>
  <c r="O16" i="1"/>
  <c r="H16" i="1"/>
  <c r="H16" i="2" s="1"/>
  <c r="B16" i="1"/>
  <c r="O15" i="1"/>
  <c r="H15" i="1"/>
  <c r="H15" i="2" s="1"/>
  <c r="B15" i="1"/>
  <c r="O14" i="1"/>
  <c r="H14" i="1"/>
  <c r="H14" i="2" s="1"/>
  <c r="B14" i="1"/>
  <c r="O13" i="1"/>
  <c r="H13" i="1"/>
  <c r="H13" i="2" s="1"/>
  <c r="B13" i="1"/>
  <c r="O12" i="1"/>
  <c r="H12" i="1"/>
  <c r="H12" i="2" s="1"/>
  <c r="B12" i="1"/>
  <c r="O11" i="1"/>
  <c r="H11" i="1"/>
  <c r="H11" i="2" s="1"/>
  <c r="B11" i="1"/>
  <c r="O10" i="1"/>
  <c r="H10" i="1"/>
  <c r="H10" i="2" s="1"/>
  <c r="B10" i="1"/>
  <c r="O9" i="1"/>
  <c r="H9" i="1"/>
  <c r="H9" i="2" s="1"/>
  <c r="B9" i="1"/>
  <c r="O8" i="1"/>
  <c r="H8" i="1"/>
  <c r="H8" i="2" s="1"/>
  <c r="B8" i="1"/>
  <c r="O7" i="1"/>
  <c r="H7" i="1"/>
  <c r="AH76" i="7"/>
  <c r="AG76" i="7"/>
  <c r="AD76" i="7"/>
  <c r="Z76" i="7"/>
  <c r="Y76" i="7"/>
  <c r="V76" i="7"/>
  <c r="U76" i="7"/>
  <c r="R76" i="7"/>
  <c r="Q76" i="7"/>
  <c r="F76" i="7"/>
  <c r="E76" i="7"/>
  <c r="D76" i="7"/>
  <c r="AH75" i="7"/>
  <c r="AG75" i="7"/>
  <c r="AD75" i="7"/>
  <c r="Z75" i="7"/>
  <c r="Y75" i="7"/>
  <c r="V75" i="7"/>
  <c r="U75" i="7"/>
  <c r="R75" i="7"/>
  <c r="Q75" i="7"/>
  <c r="F75" i="7"/>
  <c r="E75" i="7"/>
  <c r="D75" i="7"/>
  <c r="AH74" i="7"/>
  <c r="AG74" i="7"/>
  <c r="AD74" i="7"/>
  <c r="Z74" i="7"/>
  <c r="Y74" i="7"/>
  <c r="V74" i="7"/>
  <c r="U74" i="7"/>
  <c r="R74" i="7"/>
  <c r="Q74" i="7"/>
  <c r="F74" i="7"/>
  <c r="E74" i="7"/>
  <c r="D74" i="7"/>
  <c r="AH73" i="7"/>
  <c r="AG73" i="7"/>
  <c r="AD73" i="7"/>
  <c r="Z73" i="7"/>
  <c r="Y73" i="7"/>
  <c r="V73" i="7"/>
  <c r="U73" i="7"/>
  <c r="R73" i="7"/>
  <c r="Q73" i="7"/>
  <c r="F73" i="7"/>
  <c r="E73" i="7"/>
  <c r="D73" i="7"/>
  <c r="AH72" i="7"/>
  <c r="AG72" i="7"/>
  <c r="AD72" i="7"/>
  <c r="Z72" i="7"/>
  <c r="Y72" i="7"/>
  <c r="V72" i="7"/>
  <c r="U72" i="7"/>
  <c r="R72" i="7"/>
  <c r="Q72" i="7"/>
  <c r="F72" i="7"/>
  <c r="E72" i="7"/>
  <c r="D72" i="7"/>
  <c r="AH71" i="7"/>
  <c r="AG71" i="7"/>
  <c r="AD71" i="7"/>
  <c r="Z71" i="7"/>
  <c r="Y71" i="7"/>
  <c r="V71" i="7"/>
  <c r="U71" i="7"/>
  <c r="R71" i="7"/>
  <c r="Q71" i="7"/>
  <c r="F71" i="7"/>
  <c r="E71" i="7"/>
  <c r="D71" i="7"/>
  <c r="AH70" i="7"/>
  <c r="AG70" i="7"/>
  <c r="AD70" i="7"/>
  <c r="Z70" i="7"/>
  <c r="Y70" i="7"/>
  <c r="V70" i="7"/>
  <c r="U70" i="7"/>
  <c r="R70" i="7"/>
  <c r="Q70" i="7"/>
  <c r="F70" i="7"/>
  <c r="E70" i="7"/>
  <c r="D70" i="7"/>
  <c r="AH69" i="7"/>
  <c r="AG69" i="7"/>
  <c r="AD69" i="7"/>
  <c r="Z69" i="7"/>
  <c r="Y69" i="7"/>
  <c r="V69" i="7"/>
  <c r="U69" i="7"/>
  <c r="R69" i="7"/>
  <c r="Q69" i="7"/>
  <c r="F69" i="7"/>
  <c r="E69" i="7"/>
  <c r="D69" i="7"/>
  <c r="AH68" i="7"/>
  <c r="AG68" i="7"/>
  <c r="AD68" i="7"/>
  <c r="Z68" i="7"/>
  <c r="Y68" i="7"/>
  <c r="V68" i="7"/>
  <c r="U68" i="7"/>
  <c r="R68" i="7"/>
  <c r="Q68" i="7"/>
  <c r="F68" i="7"/>
  <c r="E68" i="7"/>
  <c r="D68" i="7"/>
  <c r="AH67" i="7"/>
  <c r="AG67" i="7"/>
  <c r="AD67" i="7"/>
  <c r="Z67" i="7"/>
  <c r="Y67" i="7"/>
  <c r="V67" i="7"/>
  <c r="U67" i="7"/>
  <c r="R67" i="7"/>
  <c r="Q67" i="7"/>
  <c r="F67" i="7"/>
  <c r="E67" i="7"/>
  <c r="D67" i="7"/>
  <c r="AH66" i="7"/>
  <c r="AG66" i="7"/>
  <c r="AD66" i="7"/>
  <c r="Z66" i="7"/>
  <c r="Y66" i="7"/>
  <c r="V66" i="7"/>
  <c r="U66" i="7"/>
  <c r="R66" i="7"/>
  <c r="Q66" i="7"/>
  <c r="F66" i="7"/>
  <c r="E66" i="7"/>
  <c r="D66" i="7"/>
  <c r="AH65" i="7"/>
  <c r="AG65" i="7"/>
  <c r="AD65" i="7"/>
  <c r="Z65" i="7"/>
  <c r="Y65" i="7"/>
  <c r="V65" i="7"/>
  <c r="U65" i="7"/>
  <c r="R65" i="7"/>
  <c r="Q65" i="7"/>
  <c r="F65" i="7"/>
  <c r="E65" i="7"/>
  <c r="D65" i="7"/>
  <c r="AH64" i="7"/>
  <c r="AG64" i="7"/>
  <c r="AD64" i="7"/>
  <c r="Z64" i="7"/>
  <c r="Y64" i="7"/>
  <c r="V64" i="7"/>
  <c r="U64" i="7"/>
  <c r="R64" i="7"/>
  <c r="Q64" i="7"/>
  <c r="F64" i="7"/>
  <c r="E64" i="7"/>
  <c r="D64" i="7"/>
  <c r="AH63" i="7"/>
  <c r="AG63" i="7"/>
  <c r="AD63" i="7"/>
  <c r="Z63" i="7"/>
  <c r="Y63" i="7"/>
  <c r="V63" i="7"/>
  <c r="U63" i="7"/>
  <c r="R63" i="7"/>
  <c r="Q63" i="7"/>
  <c r="F63" i="7"/>
  <c r="E63" i="7"/>
  <c r="D63" i="7"/>
  <c r="AH62" i="7"/>
  <c r="AG62" i="7"/>
  <c r="AD62" i="7"/>
  <c r="Z62" i="7"/>
  <c r="Y62" i="7"/>
  <c r="V62" i="7"/>
  <c r="U62" i="7"/>
  <c r="R62" i="7"/>
  <c r="Q62" i="7"/>
  <c r="F62" i="7"/>
  <c r="E62" i="7"/>
  <c r="D62" i="7"/>
  <c r="AH61" i="7"/>
  <c r="AG61" i="7"/>
  <c r="AD61" i="7"/>
  <c r="Z61" i="7"/>
  <c r="Y61" i="7"/>
  <c r="V61" i="7"/>
  <c r="U61" i="7"/>
  <c r="R61" i="7"/>
  <c r="Q61" i="7"/>
  <c r="F61" i="7"/>
  <c r="E61" i="7"/>
  <c r="D61" i="7"/>
  <c r="AH60" i="7"/>
  <c r="AG60" i="7"/>
  <c r="AD60" i="7"/>
  <c r="Z60" i="7"/>
  <c r="Y60" i="7"/>
  <c r="V60" i="7"/>
  <c r="U60" i="7"/>
  <c r="R60" i="7"/>
  <c r="Q60" i="7"/>
  <c r="F60" i="7"/>
  <c r="E60" i="7"/>
  <c r="D60" i="7"/>
  <c r="AH59" i="7"/>
  <c r="AG59" i="7"/>
  <c r="AD59" i="7"/>
  <c r="Z59" i="7"/>
  <c r="Y59" i="7"/>
  <c r="V59" i="7"/>
  <c r="U59" i="7"/>
  <c r="R59" i="7"/>
  <c r="Q59" i="7"/>
  <c r="F59" i="7"/>
  <c r="E59" i="7"/>
  <c r="D59" i="7"/>
  <c r="AH58" i="7"/>
  <c r="AG58" i="7"/>
  <c r="AD58" i="7"/>
  <c r="Z58" i="7"/>
  <c r="Y58" i="7"/>
  <c r="V58" i="7"/>
  <c r="U58" i="7"/>
  <c r="R58" i="7"/>
  <c r="Q58" i="7"/>
  <c r="F58" i="7"/>
  <c r="E58" i="7"/>
  <c r="D58" i="7"/>
  <c r="AH57" i="7"/>
  <c r="AG57" i="7"/>
  <c r="AD57" i="7"/>
  <c r="Z57" i="7"/>
  <c r="Y57" i="7"/>
  <c r="V57" i="7"/>
  <c r="U57" i="7"/>
  <c r="R57" i="7"/>
  <c r="Q57" i="7"/>
  <c r="F57" i="7"/>
  <c r="E57" i="7"/>
  <c r="D57" i="7"/>
  <c r="AH56" i="7"/>
  <c r="AG56" i="7"/>
  <c r="AD56" i="7"/>
  <c r="Z56" i="7"/>
  <c r="Y56" i="7"/>
  <c r="V56" i="7"/>
  <c r="U56" i="7"/>
  <c r="R56" i="7"/>
  <c r="Q56" i="7"/>
  <c r="F56" i="7"/>
  <c r="E56" i="7"/>
  <c r="D56" i="7"/>
  <c r="AH55" i="7"/>
  <c r="AG55" i="7"/>
  <c r="AD55" i="7"/>
  <c r="Z55" i="7"/>
  <c r="Y55" i="7"/>
  <c r="V55" i="7"/>
  <c r="U55" i="7"/>
  <c r="R55" i="7"/>
  <c r="Q55" i="7"/>
  <c r="F55" i="7"/>
  <c r="E55" i="7"/>
  <c r="D55" i="7"/>
  <c r="AH54" i="7"/>
  <c r="AG54" i="7"/>
  <c r="AD54" i="7"/>
  <c r="Z54" i="7"/>
  <c r="Y54" i="7"/>
  <c r="V54" i="7"/>
  <c r="U54" i="7"/>
  <c r="R54" i="7"/>
  <c r="Q54" i="7"/>
  <c r="F54" i="7"/>
  <c r="E54" i="7"/>
  <c r="D54" i="7"/>
  <c r="AH53" i="7"/>
  <c r="AG53" i="7"/>
  <c r="AD53" i="7"/>
  <c r="Z53" i="7"/>
  <c r="Y53" i="7"/>
  <c r="V53" i="7"/>
  <c r="U53" i="7"/>
  <c r="R53" i="7"/>
  <c r="Q53" i="7"/>
  <c r="F53" i="7"/>
  <c r="E53" i="7"/>
  <c r="D53" i="7"/>
  <c r="AH52" i="7"/>
  <c r="AG52" i="7"/>
  <c r="AD52" i="7"/>
  <c r="Z52" i="7"/>
  <c r="Y52" i="7"/>
  <c r="V52" i="7"/>
  <c r="U52" i="7"/>
  <c r="R52" i="7"/>
  <c r="Q52" i="7"/>
  <c r="F52" i="7"/>
  <c r="E52" i="7"/>
  <c r="D52" i="7"/>
  <c r="AH51" i="7"/>
  <c r="AG51" i="7"/>
  <c r="AD51" i="7"/>
  <c r="Z51" i="7"/>
  <c r="Y51" i="7"/>
  <c r="V51" i="7"/>
  <c r="U51" i="7"/>
  <c r="R51" i="7"/>
  <c r="Q51" i="7"/>
  <c r="F51" i="7"/>
  <c r="E51" i="7"/>
  <c r="D51" i="7"/>
  <c r="AH50" i="7"/>
  <c r="AG50" i="7"/>
  <c r="AD50" i="7"/>
  <c r="Z50" i="7"/>
  <c r="Y50" i="7"/>
  <c r="V50" i="7"/>
  <c r="U50" i="7"/>
  <c r="R50" i="7"/>
  <c r="Q50" i="7"/>
  <c r="F50" i="7"/>
  <c r="E50" i="7"/>
  <c r="D50" i="7"/>
  <c r="AH49" i="7"/>
  <c r="AG49" i="7"/>
  <c r="AD49" i="7"/>
  <c r="Z49" i="7"/>
  <c r="Y49" i="7"/>
  <c r="V49" i="7"/>
  <c r="U49" i="7"/>
  <c r="R49" i="7"/>
  <c r="Q49" i="7"/>
  <c r="F49" i="7"/>
  <c r="E49" i="7"/>
  <c r="D49" i="7"/>
  <c r="AH48" i="7"/>
  <c r="AG48" i="7"/>
  <c r="AD48" i="7"/>
  <c r="Z48" i="7"/>
  <c r="Y48" i="7"/>
  <c r="V48" i="7"/>
  <c r="U48" i="7"/>
  <c r="R48" i="7"/>
  <c r="Q48" i="7"/>
  <c r="F48" i="7"/>
  <c r="E48" i="7"/>
  <c r="D48" i="7"/>
  <c r="AH47" i="7"/>
  <c r="AG47" i="7"/>
  <c r="AD47" i="7"/>
  <c r="Z47" i="7"/>
  <c r="Y47" i="7"/>
  <c r="V47" i="7"/>
  <c r="U47" i="7"/>
  <c r="R47" i="7"/>
  <c r="Q47" i="7"/>
  <c r="F47" i="7"/>
  <c r="E47" i="7"/>
  <c r="D47" i="7"/>
  <c r="AH46" i="7"/>
  <c r="AG46" i="7"/>
  <c r="AD46" i="7"/>
  <c r="Z46" i="7"/>
  <c r="Y46" i="7"/>
  <c r="V46" i="7"/>
  <c r="U46" i="7"/>
  <c r="R46" i="7"/>
  <c r="Q46" i="7"/>
  <c r="F46" i="7"/>
  <c r="E46" i="7"/>
  <c r="D46" i="7"/>
  <c r="AH45" i="7"/>
  <c r="AG45" i="7"/>
  <c r="AD45" i="7"/>
  <c r="Z45" i="7"/>
  <c r="Y45" i="7"/>
  <c r="V45" i="7"/>
  <c r="U45" i="7"/>
  <c r="R45" i="7"/>
  <c r="Q45" i="7"/>
  <c r="F45" i="7"/>
  <c r="E45" i="7"/>
  <c r="D45" i="7"/>
  <c r="AH44" i="7"/>
  <c r="AG44" i="7"/>
  <c r="AD44" i="7"/>
  <c r="Z44" i="7"/>
  <c r="Y44" i="7"/>
  <c r="V44" i="7"/>
  <c r="U44" i="7"/>
  <c r="R44" i="7"/>
  <c r="Q44" i="7"/>
  <c r="F44" i="7"/>
  <c r="E44" i="7"/>
  <c r="D44" i="7"/>
  <c r="AH43" i="7"/>
  <c r="AG43" i="7"/>
  <c r="AD43" i="7"/>
  <c r="Z43" i="7"/>
  <c r="Y43" i="7"/>
  <c r="V43" i="7"/>
  <c r="U43" i="7"/>
  <c r="R43" i="7"/>
  <c r="Q43" i="7"/>
  <c r="F43" i="7"/>
  <c r="E43" i="7"/>
  <c r="D43" i="7"/>
  <c r="AH42" i="7"/>
  <c r="AG42" i="7"/>
  <c r="AD42" i="7"/>
  <c r="Z42" i="7"/>
  <c r="Y42" i="7"/>
  <c r="V42" i="7"/>
  <c r="U42" i="7"/>
  <c r="R42" i="7"/>
  <c r="Q42" i="7"/>
  <c r="F42" i="7"/>
  <c r="E42" i="7"/>
  <c r="D42" i="7"/>
  <c r="AH41" i="7"/>
  <c r="AG41" i="7"/>
  <c r="AD41" i="7"/>
  <c r="Z41" i="7"/>
  <c r="Y41" i="7"/>
  <c r="V41" i="7"/>
  <c r="U41" i="7"/>
  <c r="R41" i="7"/>
  <c r="Q41" i="7"/>
  <c r="F41" i="7"/>
  <c r="E41" i="7"/>
  <c r="D41" i="7"/>
  <c r="AH40" i="7"/>
  <c r="AG40" i="7"/>
  <c r="AD40" i="7"/>
  <c r="Z40" i="7"/>
  <c r="Y40" i="7"/>
  <c r="V40" i="7"/>
  <c r="U40" i="7"/>
  <c r="R40" i="7"/>
  <c r="Q40" i="7"/>
  <c r="F40" i="7"/>
  <c r="E40" i="7"/>
  <c r="D40" i="7"/>
  <c r="AH39" i="7"/>
  <c r="AG39" i="7"/>
  <c r="AD39" i="7"/>
  <c r="Z39" i="7"/>
  <c r="Y39" i="7"/>
  <c r="V39" i="7"/>
  <c r="U39" i="7"/>
  <c r="R39" i="7"/>
  <c r="Q39" i="7"/>
  <c r="F39" i="7"/>
  <c r="E39" i="7"/>
  <c r="D39" i="7"/>
  <c r="AH38" i="7"/>
  <c r="AG38" i="7"/>
  <c r="AD38" i="7"/>
  <c r="Z38" i="7"/>
  <c r="Y38" i="7"/>
  <c r="V38" i="7"/>
  <c r="U38" i="7"/>
  <c r="R38" i="7"/>
  <c r="Q38" i="7"/>
  <c r="F38" i="7"/>
  <c r="E38" i="7"/>
  <c r="D38" i="7"/>
  <c r="AH37" i="7"/>
  <c r="AG37" i="7"/>
  <c r="AD37" i="7"/>
  <c r="Z37" i="7"/>
  <c r="Y37" i="7"/>
  <c r="V37" i="7"/>
  <c r="U37" i="7"/>
  <c r="R37" i="7"/>
  <c r="Q37" i="7"/>
  <c r="F37" i="7"/>
  <c r="E37" i="7"/>
  <c r="D37" i="7"/>
  <c r="AH36" i="7"/>
  <c r="AG36" i="7"/>
  <c r="AD36" i="7"/>
  <c r="Z36" i="7"/>
  <c r="Y36" i="7"/>
  <c r="V36" i="7"/>
  <c r="U36" i="7"/>
  <c r="R36" i="7"/>
  <c r="Q36" i="7"/>
  <c r="F36" i="7"/>
  <c r="E36" i="7"/>
  <c r="D36" i="7"/>
  <c r="AH35" i="7"/>
  <c r="AG35" i="7"/>
  <c r="AD35" i="7"/>
  <c r="Z35" i="7"/>
  <c r="Y35" i="7"/>
  <c r="V35" i="7"/>
  <c r="U35" i="7"/>
  <c r="R35" i="7"/>
  <c r="Q35" i="7"/>
  <c r="F35" i="7"/>
  <c r="E35" i="7"/>
  <c r="D35" i="7"/>
  <c r="AH34" i="7"/>
  <c r="AG34" i="7"/>
  <c r="AD34" i="7"/>
  <c r="Z34" i="7"/>
  <c r="Y34" i="7"/>
  <c r="V34" i="7"/>
  <c r="U34" i="7"/>
  <c r="R34" i="7"/>
  <c r="Q34" i="7"/>
  <c r="F34" i="7"/>
  <c r="E34" i="7"/>
  <c r="D34" i="7"/>
  <c r="AH33" i="7"/>
  <c r="AG33" i="7"/>
  <c r="AD33" i="7"/>
  <c r="Z33" i="7"/>
  <c r="Y33" i="7"/>
  <c r="V33" i="7"/>
  <c r="U33" i="7"/>
  <c r="R33" i="7"/>
  <c r="Q33" i="7"/>
  <c r="F33" i="7"/>
  <c r="E33" i="7"/>
  <c r="D33" i="7"/>
  <c r="AH32" i="7"/>
  <c r="AG32" i="7"/>
  <c r="AD32" i="7"/>
  <c r="Z32" i="7"/>
  <c r="Y32" i="7"/>
  <c r="V32" i="7"/>
  <c r="U32" i="7"/>
  <c r="R32" i="7"/>
  <c r="Q32" i="7"/>
  <c r="F32" i="7"/>
  <c r="E32" i="7"/>
  <c r="D32" i="7"/>
  <c r="AH31" i="7"/>
  <c r="AG31" i="7"/>
  <c r="AD31" i="7"/>
  <c r="Z31" i="7"/>
  <c r="Y31" i="7"/>
  <c r="V31" i="7"/>
  <c r="U31" i="7"/>
  <c r="R31" i="7"/>
  <c r="Q31" i="7"/>
  <c r="F31" i="7"/>
  <c r="E31" i="7"/>
  <c r="D31" i="7"/>
  <c r="AH30" i="7"/>
  <c r="AG30" i="7"/>
  <c r="AD30" i="7"/>
  <c r="Z30" i="7"/>
  <c r="Y30" i="7"/>
  <c r="V30" i="7"/>
  <c r="U30" i="7"/>
  <c r="R30" i="7"/>
  <c r="Q30" i="7"/>
  <c r="F30" i="7"/>
  <c r="E30" i="7"/>
  <c r="D30" i="7"/>
  <c r="AH29" i="7"/>
  <c r="AG29" i="7"/>
  <c r="AD29" i="7"/>
  <c r="Z29" i="7"/>
  <c r="Y29" i="7"/>
  <c r="V29" i="7"/>
  <c r="U29" i="7"/>
  <c r="R29" i="7"/>
  <c r="Q29" i="7"/>
  <c r="F29" i="7"/>
  <c r="E29" i="7"/>
  <c r="D29" i="7"/>
  <c r="AH28" i="7"/>
  <c r="AG28" i="7"/>
  <c r="AD28" i="7"/>
  <c r="Z28" i="7"/>
  <c r="Y28" i="7"/>
  <c r="V28" i="7"/>
  <c r="U28" i="7"/>
  <c r="R28" i="7"/>
  <c r="Q28" i="7"/>
  <c r="F28" i="7"/>
  <c r="E28" i="7"/>
  <c r="D28" i="7"/>
  <c r="AH27" i="7"/>
  <c r="AG27" i="7"/>
  <c r="AD27" i="7"/>
  <c r="Z27" i="7"/>
  <c r="Y27" i="7"/>
  <c r="V27" i="7"/>
  <c r="U27" i="7"/>
  <c r="R27" i="7"/>
  <c r="Q27" i="7"/>
  <c r="F27" i="7"/>
  <c r="E27" i="7"/>
  <c r="D27" i="7"/>
  <c r="AH26" i="7"/>
  <c r="AG26" i="7"/>
  <c r="AD26" i="7"/>
  <c r="Z26" i="7"/>
  <c r="Y26" i="7"/>
  <c r="V26" i="7"/>
  <c r="U26" i="7"/>
  <c r="R26" i="7"/>
  <c r="Q26" i="7"/>
  <c r="F26" i="7"/>
  <c r="E26" i="7"/>
  <c r="D26" i="7"/>
  <c r="AH25" i="7"/>
  <c r="AG25" i="7"/>
  <c r="AD25" i="7"/>
  <c r="Z25" i="7"/>
  <c r="Y25" i="7"/>
  <c r="V25" i="7"/>
  <c r="U25" i="7"/>
  <c r="R25" i="7"/>
  <c r="Q25" i="7"/>
  <c r="F25" i="7"/>
  <c r="E25" i="7"/>
  <c r="D25" i="7"/>
  <c r="AH24" i="7"/>
  <c r="AG24" i="7"/>
  <c r="AD24" i="7"/>
  <c r="Z24" i="7"/>
  <c r="Y24" i="7"/>
  <c r="V24" i="7"/>
  <c r="U24" i="7"/>
  <c r="R24" i="7"/>
  <c r="Q24" i="7"/>
  <c r="F24" i="7"/>
  <c r="E24" i="7"/>
  <c r="D24" i="7"/>
  <c r="AH23" i="7"/>
  <c r="AG23" i="7"/>
  <c r="AD23" i="7"/>
  <c r="Z23" i="7"/>
  <c r="Y23" i="7"/>
  <c r="V23" i="7"/>
  <c r="U23" i="7"/>
  <c r="R23" i="7"/>
  <c r="Q23" i="7"/>
  <c r="F23" i="7"/>
  <c r="E23" i="7"/>
  <c r="D23" i="7"/>
  <c r="AH22" i="7"/>
  <c r="AG22" i="7"/>
  <c r="AD22" i="7"/>
  <c r="Z22" i="7"/>
  <c r="Y22" i="7"/>
  <c r="V22" i="7"/>
  <c r="U22" i="7"/>
  <c r="R22" i="7"/>
  <c r="Q22" i="7"/>
  <c r="F22" i="7"/>
  <c r="E22" i="7"/>
  <c r="D22" i="7"/>
  <c r="AH21" i="7"/>
  <c r="AG21" i="7"/>
  <c r="AD21" i="7"/>
  <c r="Z21" i="7"/>
  <c r="Y21" i="7"/>
  <c r="V21" i="7"/>
  <c r="U21" i="7"/>
  <c r="R21" i="7"/>
  <c r="Q21" i="7"/>
  <c r="F21" i="7"/>
  <c r="E21" i="7"/>
  <c r="D21" i="7"/>
  <c r="AH20" i="7"/>
  <c r="AG20" i="7"/>
  <c r="AD20" i="7"/>
  <c r="Z20" i="7"/>
  <c r="Y20" i="7"/>
  <c r="V20" i="7"/>
  <c r="U20" i="7"/>
  <c r="R20" i="7"/>
  <c r="Q20" i="7"/>
  <c r="F20" i="7"/>
  <c r="E20" i="7"/>
  <c r="D20" i="7"/>
  <c r="AH19" i="7"/>
  <c r="AG19" i="7"/>
  <c r="AD19" i="7"/>
  <c r="Z19" i="7"/>
  <c r="Y19" i="7"/>
  <c r="V19" i="7"/>
  <c r="U19" i="7"/>
  <c r="R19" i="7"/>
  <c r="Q19" i="7"/>
  <c r="F19" i="7"/>
  <c r="E19" i="7"/>
  <c r="D19" i="7"/>
  <c r="AH18" i="7"/>
  <c r="AG18" i="7"/>
  <c r="AD18" i="7"/>
  <c r="Z18" i="7"/>
  <c r="Y18" i="7"/>
  <c r="V18" i="7"/>
  <c r="U18" i="7"/>
  <c r="R18" i="7"/>
  <c r="Q18" i="7"/>
  <c r="F18" i="7"/>
  <c r="E18" i="7"/>
  <c r="D18" i="7"/>
  <c r="AH17" i="7"/>
  <c r="AG17" i="7"/>
  <c r="AD17" i="7"/>
  <c r="Z17" i="7"/>
  <c r="Y17" i="7"/>
  <c r="V17" i="7"/>
  <c r="U17" i="7"/>
  <c r="R17" i="7"/>
  <c r="Q17" i="7"/>
  <c r="F17" i="7"/>
  <c r="E17" i="7"/>
  <c r="D17" i="7"/>
  <c r="AH16" i="7"/>
  <c r="AG16" i="7"/>
  <c r="AD16" i="7"/>
  <c r="Z16" i="7"/>
  <c r="Y16" i="7"/>
  <c r="V16" i="7"/>
  <c r="U16" i="7"/>
  <c r="R16" i="7"/>
  <c r="Q16" i="7"/>
  <c r="F16" i="7"/>
  <c r="E16" i="7"/>
  <c r="D16" i="7"/>
  <c r="AH15" i="7"/>
  <c r="AG15" i="7"/>
  <c r="AD15" i="7"/>
  <c r="Z15" i="7"/>
  <c r="Y15" i="7"/>
  <c r="V15" i="7"/>
  <c r="U15" i="7"/>
  <c r="R15" i="7"/>
  <c r="Q15" i="7"/>
  <c r="F15" i="7"/>
  <c r="E15" i="7"/>
  <c r="D15" i="7"/>
  <c r="AH14" i="7"/>
  <c r="AG14" i="7"/>
  <c r="AD14" i="7"/>
  <c r="Z14" i="7"/>
  <c r="Y14" i="7"/>
  <c r="V14" i="7"/>
  <c r="U14" i="7"/>
  <c r="R14" i="7"/>
  <c r="Q14" i="7"/>
  <c r="F14" i="7"/>
  <c r="E14" i="7"/>
  <c r="D14" i="7"/>
  <c r="AH13" i="7"/>
  <c r="AG13" i="7"/>
  <c r="AD13" i="7"/>
  <c r="Z13" i="7"/>
  <c r="Y13" i="7"/>
  <c r="V13" i="7"/>
  <c r="U13" i="7"/>
  <c r="R13" i="7"/>
  <c r="Q13" i="7"/>
  <c r="F13" i="7"/>
  <c r="E13" i="7"/>
  <c r="D13" i="7"/>
  <c r="AH12" i="7"/>
  <c r="AG12" i="7"/>
  <c r="AD12" i="7"/>
  <c r="Z12" i="7"/>
  <c r="Y12" i="7"/>
  <c r="V12" i="7"/>
  <c r="U12" i="7"/>
  <c r="R12" i="7"/>
  <c r="Q12" i="7"/>
  <c r="F12" i="7"/>
  <c r="E12" i="7"/>
  <c r="D12" i="7"/>
  <c r="AH11" i="7"/>
  <c r="AG11" i="7"/>
  <c r="AD11" i="7"/>
  <c r="Z11" i="7"/>
  <c r="Y11" i="7"/>
  <c r="V11" i="7"/>
  <c r="U11" i="7"/>
  <c r="R11" i="7"/>
  <c r="Q11" i="7"/>
  <c r="F11" i="7"/>
  <c r="E11" i="7"/>
  <c r="D11" i="7"/>
  <c r="AH10" i="7"/>
  <c r="AG10" i="7"/>
  <c r="AD10" i="7"/>
  <c r="Z10" i="7"/>
  <c r="Y10" i="7"/>
  <c r="V10" i="7"/>
  <c r="U10" i="7"/>
  <c r="R10" i="7"/>
  <c r="Q10" i="7"/>
  <c r="F10" i="7"/>
  <c r="E10" i="7"/>
  <c r="D10" i="7"/>
  <c r="AH9" i="7"/>
  <c r="AG9" i="7"/>
  <c r="AD9" i="7"/>
  <c r="Z9" i="7"/>
  <c r="Y9" i="7"/>
  <c r="V9" i="7"/>
  <c r="U9" i="7"/>
  <c r="R9" i="7"/>
  <c r="Q9" i="7"/>
  <c r="F9" i="7"/>
  <c r="E9" i="7"/>
  <c r="D9" i="7"/>
  <c r="AH8" i="7"/>
  <c r="AG8" i="7"/>
  <c r="AD8" i="7"/>
  <c r="Z8" i="7"/>
  <c r="Y8" i="7"/>
  <c r="V8" i="7"/>
  <c r="U8" i="7"/>
  <c r="R8" i="7"/>
  <c r="Q8" i="7"/>
  <c r="F8" i="7"/>
  <c r="E8" i="7"/>
  <c r="D8" i="7"/>
  <c r="AH7" i="7"/>
  <c r="AG7" i="7"/>
  <c r="AD7" i="7"/>
  <c r="Z7" i="7"/>
  <c r="Y7" i="7"/>
  <c r="V7" i="7"/>
  <c r="U7" i="7"/>
  <c r="R7" i="7"/>
  <c r="Q7" i="7"/>
  <c r="L7" i="7"/>
  <c r="K7" i="7"/>
  <c r="F7" i="7"/>
  <c r="E7" i="7"/>
  <c r="D7" i="7"/>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9" i="4"/>
  <c r="AD18" i="4"/>
  <c r="AD17" i="4"/>
  <c r="AD16" i="4"/>
  <c r="AD15" i="4"/>
  <c r="AD14" i="4"/>
  <c r="AD13" i="4"/>
  <c r="AC76" i="4"/>
  <c r="AC75" i="4"/>
  <c r="AC74" i="4"/>
  <c r="AC73" i="4"/>
  <c r="AC72" i="4"/>
  <c r="AC71" i="4"/>
  <c r="AC70" i="4"/>
  <c r="AC69" i="4"/>
  <c r="AC68" i="4"/>
  <c r="AC67" i="4"/>
  <c r="AC66" i="4"/>
  <c r="AC65" i="4"/>
  <c r="AC64" i="4"/>
  <c r="AC63" i="4"/>
  <c r="AC62" i="4"/>
  <c r="AC61" i="4"/>
  <c r="AC60" i="4"/>
  <c r="AC59" i="4"/>
  <c r="AC58" i="4"/>
  <c r="AC57" i="4"/>
  <c r="AC56" i="4"/>
  <c r="AC55" i="4"/>
  <c r="AC54" i="4"/>
  <c r="AC53" i="4"/>
  <c r="AC52" i="4"/>
  <c r="AC51" i="4"/>
  <c r="AC50" i="4"/>
  <c r="AC49" i="4"/>
  <c r="AC48" i="4"/>
  <c r="AC47" i="4"/>
  <c r="AC46" i="4"/>
  <c r="AC45" i="4"/>
  <c r="AC44" i="4"/>
  <c r="AC43" i="4"/>
  <c r="AC42" i="4"/>
  <c r="AC41" i="4"/>
  <c r="AC40" i="4"/>
  <c r="AC39" i="4"/>
  <c r="AC38" i="4"/>
  <c r="AC37" i="4"/>
  <c r="AC36" i="4"/>
  <c r="AC35" i="4"/>
  <c r="AC34" i="4"/>
  <c r="AC33" i="4"/>
  <c r="AC32" i="4"/>
  <c r="AC31" i="4"/>
  <c r="AC30" i="4"/>
  <c r="AC29" i="4"/>
  <c r="AC28" i="4"/>
  <c r="AC27" i="4"/>
  <c r="AC26" i="4"/>
  <c r="AC25" i="4"/>
  <c r="AC24" i="4"/>
  <c r="AC23" i="4"/>
  <c r="AC22" i="4"/>
  <c r="AC21" i="4"/>
  <c r="AC20" i="4"/>
  <c r="AC19" i="4"/>
  <c r="AC18" i="4"/>
  <c r="AC17" i="4"/>
  <c r="AC16" i="4"/>
  <c r="AC15" i="4"/>
  <c r="AC14" i="4"/>
  <c r="AC13"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X14" i="4"/>
  <c r="X13"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E8" i="3" l="1"/>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U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76" i="1"/>
  <c r="O75" i="1"/>
  <c r="O74" i="1"/>
  <c r="O73" i="1"/>
  <c r="O72" i="1"/>
  <c r="O71" i="1"/>
  <c r="O70" i="1"/>
  <c r="O69" i="1"/>
  <c r="O68" i="1"/>
  <c r="O67" i="1"/>
  <c r="O66" i="1"/>
  <c r="O65" i="1"/>
  <c r="O64" i="1"/>
  <c r="O63" i="1"/>
  <c r="O62" i="1"/>
  <c r="O61" i="1"/>
  <c r="O60" i="1"/>
  <c r="O59" i="1"/>
  <c r="O58" i="1"/>
  <c r="O57" i="1"/>
  <c r="O56" i="1"/>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G12" i="8" s="1"/>
  <c r="C17" i="8" s="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B13" i="8" s="1"/>
  <c r="C18" i="8" s="1"/>
  <c r="Y77" i="5"/>
  <c r="U77" i="5"/>
  <c r="Q77" i="5"/>
  <c r="V77" i="4"/>
  <c r="AH76" i="2"/>
  <c r="AD76" i="2"/>
  <c r="Z76" i="2"/>
  <c r="Y76" i="2"/>
  <c r="V76" i="2"/>
  <c r="R76" i="2"/>
  <c r="F76" i="2"/>
  <c r="E76" i="2"/>
  <c r="AH75" i="2"/>
  <c r="AD75" i="2"/>
  <c r="Z75" i="2"/>
  <c r="Y75" i="2"/>
  <c r="V75" i="2"/>
  <c r="R75" i="2"/>
  <c r="F75" i="2"/>
  <c r="E75" i="2"/>
  <c r="AH74" i="2"/>
  <c r="AD74" i="2"/>
  <c r="Z74" i="2"/>
  <c r="Y74" i="2"/>
  <c r="V74" i="2"/>
  <c r="R74" i="2"/>
  <c r="F74" i="2"/>
  <c r="E74" i="2"/>
  <c r="AH73" i="2"/>
  <c r="AD73" i="2"/>
  <c r="Z73" i="2"/>
  <c r="Y73" i="2"/>
  <c r="V73" i="2"/>
  <c r="R73" i="2"/>
  <c r="F73" i="2"/>
  <c r="E73" i="2"/>
  <c r="AH72" i="2"/>
  <c r="AD72" i="2"/>
  <c r="Z72" i="2"/>
  <c r="Y72" i="2"/>
  <c r="V72" i="2"/>
  <c r="R72" i="2"/>
  <c r="F72" i="2"/>
  <c r="E72" i="2"/>
  <c r="AH71" i="2"/>
  <c r="AD71" i="2"/>
  <c r="Z71" i="2"/>
  <c r="Y71" i="2"/>
  <c r="V71" i="2"/>
  <c r="R71" i="2"/>
  <c r="F71" i="2"/>
  <c r="E71" i="2"/>
  <c r="AH70" i="2"/>
  <c r="AD70" i="2"/>
  <c r="Z70" i="2"/>
  <c r="Y70" i="2"/>
  <c r="V70" i="2"/>
  <c r="R70" i="2"/>
  <c r="F70" i="2"/>
  <c r="E70" i="2"/>
  <c r="AH69" i="2"/>
  <c r="AD69" i="2"/>
  <c r="Z69" i="2"/>
  <c r="Y69" i="2"/>
  <c r="V69" i="2"/>
  <c r="R69" i="2"/>
  <c r="F69" i="2"/>
  <c r="E69" i="2"/>
  <c r="AH68" i="2"/>
  <c r="AD68" i="2"/>
  <c r="Z68" i="2"/>
  <c r="Y68" i="2"/>
  <c r="V68" i="2"/>
  <c r="R68" i="2"/>
  <c r="F68" i="2"/>
  <c r="E68" i="2"/>
  <c r="AH67" i="2"/>
  <c r="AD67" i="2"/>
  <c r="Z67" i="2"/>
  <c r="Y67" i="2"/>
  <c r="V67" i="2"/>
  <c r="R67" i="2"/>
  <c r="F67" i="2"/>
  <c r="E67" i="2"/>
  <c r="AH66" i="2"/>
  <c r="AD66" i="2"/>
  <c r="Z66" i="2"/>
  <c r="Y66" i="2"/>
  <c r="V66" i="2"/>
  <c r="R66" i="2"/>
  <c r="F66" i="2"/>
  <c r="E66" i="2"/>
  <c r="AH65" i="2"/>
  <c r="AD65" i="2"/>
  <c r="Z65" i="2"/>
  <c r="Y65" i="2"/>
  <c r="V65" i="2"/>
  <c r="R65" i="2"/>
  <c r="F65" i="2"/>
  <c r="E65" i="2"/>
  <c r="AH64" i="2"/>
  <c r="AD64" i="2"/>
  <c r="Z64" i="2"/>
  <c r="Y64" i="2"/>
  <c r="V64" i="2"/>
  <c r="R64" i="2"/>
  <c r="F64" i="2"/>
  <c r="E64" i="2"/>
  <c r="AH63" i="2"/>
  <c r="AD63" i="2"/>
  <c r="Z63" i="2"/>
  <c r="Y63" i="2"/>
  <c r="V63" i="2"/>
  <c r="R63" i="2"/>
  <c r="F63" i="2"/>
  <c r="E63" i="2"/>
  <c r="AH62" i="2"/>
  <c r="AD62" i="2"/>
  <c r="Z62" i="2"/>
  <c r="Y62" i="2"/>
  <c r="V62" i="2"/>
  <c r="R62" i="2"/>
  <c r="F62" i="2"/>
  <c r="E62" i="2"/>
  <c r="AH61" i="2"/>
  <c r="AD61" i="2"/>
  <c r="Z61" i="2"/>
  <c r="Y61" i="2"/>
  <c r="V61" i="2"/>
  <c r="R61" i="2"/>
  <c r="F61" i="2"/>
  <c r="E61" i="2"/>
  <c r="AH60" i="2"/>
  <c r="AD60" i="2"/>
  <c r="Z60" i="2"/>
  <c r="Y60" i="2"/>
  <c r="V60" i="2"/>
  <c r="R60" i="2"/>
  <c r="F60" i="2"/>
  <c r="E60" i="2"/>
  <c r="AH59" i="2"/>
  <c r="AD59" i="2"/>
  <c r="Z59" i="2"/>
  <c r="Y59" i="2"/>
  <c r="V59" i="2"/>
  <c r="R59" i="2"/>
  <c r="F59" i="2"/>
  <c r="E59" i="2"/>
  <c r="AH58" i="2"/>
  <c r="AD58" i="2"/>
  <c r="Z58" i="2"/>
  <c r="Y58" i="2"/>
  <c r="V58" i="2"/>
  <c r="R58" i="2"/>
  <c r="F58" i="2"/>
  <c r="E58" i="2"/>
  <c r="AH57" i="2"/>
  <c r="AD57" i="2"/>
  <c r="Z57" i="2"/>
  <c r="Y57" i="2"/>
  <c r="V57" i="2"/>
  <c r="R57" i="2"/>
  <c r="F57" i="2"/>
  <c r="E57" i="2"/>
  <c r="AH56" i="2"/>
  <c r="AD56" i="2"/>
  <c r="Z56" i="2"/>
  <c r="Y56" i="2"/>
  <c r="V56" i="2"/>
  <c r="R56" i="2"/>
  <c r="F56" i="2"/>
  <c r="E56" i="2"/>
  <c r="AH55" i="2"/>
  <c r="AD55" i="2"/>
  <c r="Z55" i="2"/>
  <c r="Y55" i="2"/>
  <c r="V55" i="2"/>
  <c r="R55" i="2"/>
  <c r="F55" i="2"/>
  <c r="E55" i="2"/>
  <c r="AH54" i="2"/>
  <c r="AD54" i="2"/>
  <c r="Z54" i="2"/>
  <c r="Y54" i="2"/>
  <c r="V54" i="2"/>
  <c r="R54" i="2"/>
  <c r="F54" i="2"/>
  <c r="E54" i="2"/>
  <c r="AH53" i="2"/>
  <c r="AD53" i="2"/>
  <c r="Z53" i="2"/>
  <c r="Y53" i="2"/>
  <c r="V53" i="2"/>
  <c r="R53" i="2"/>
  <c r="F53" i="2"/>
  <c r="E53" i="2"/>
  <c r="AH52" i="2"/>
  <c r="AD52" i="2"/>
  <c r="Z52" i="2"/>
  <c r="Y52" i="2"/>
  <c r="V52" i="2"/>
  <c r="R52" i="2"/>
  <c r="F52" i="2"/>
  <c r="E52" i="2"/>
  <c r="AH51" i="2"/>
  <c r="AD51" i="2"/>
  <c r="Z51" i="2"/>
  <c r="Y51" i="2"/>
  <c r="V51" i="2"/>
  <c r="R51" i="2"/>
  <c r="F51" i="2"/>
  <c r="E51" i="2"/>
  <c r="AH50" i="2"/>
  <c r="AD50" i="2"/>
  <c r="Z50" i="2"/>
  <c r="Y50" i="2"/>
  <c r="V50" i="2"/>
  <c r="R50" i="2"/>
  <c r="F50" i="2"/>
  <c r="E50" i="2"/>
  <c r="AH49" i="2"/>
  <c r="AD49" i="2"/>
  <c r="Z49" i="2"/>
  <c r="Y49" i="2"/>
  <c r="V49" i="2"/>
  <c r="R49" i="2"/>
  <c r="F49" i="2"/>
  <c r="E49" i="2"/>
  <c r="AH48" i="2"/>
  <c r="AD48" i="2"/>
  <c r="Z48" i="2"/>
  <c r="Y48" i="2"/>
  <c r="V48" i="2"/>
  <c r="R48" i="2"/>
  <c r="F48" i="2"/>
  <c r="E48" i="2"/>
  <c r="AH47" i="2"/>
  <c r="AD47" i="2"/>
  <c r="Z47" i="2"/>
  <c r="Y47" i="2"/>
  <c r="V47" i="2"/>
  <c r="R47" i="2"/>
  <c r="F47" i="2"/>
  <c r="E47" i="2"/>
  <c r="AH46" i="2"/>
  <c r="AD46" i="2"/>
  <c r="Z46" i="2"/>
  <c r="Y46" i="2"/>
  <c r="V46" i="2"/>
  <c r="R46" i="2"/>
  <c r="F46" i="2"/>
  <c r="E46" i="2"/>
  <c r="AH45" i="2"/>
  <c r="AD45" i="2"/>
  <c r="Z45" i="2"/>
  <c r="Y45" i="2"/>
  <c r="V45" i="2"/>
  <c r="R45" i="2"/>
  <c r="F45" i="2"/>
  <c r="E45" i="2"/>
  <c r="AH44" i="2"/>
  <c r="AD44" i="2"/>
  <c r="Z44" i="2"/>
  <c r="Y44" i="2"/>
  <c r="V44" i="2"/>
  <c r="R44" i="2"/>
  <c r="F44" i="2"/>
  <c r="E44" i="2"/>
  <c r="AH43" i="2"/>
  <c r="AD43" i="2"/>
  <c r="Z43" i="2"/>
  <c r="Y43" i="2"/>
  <c r="V43" i="2"/>
  <c r="R43" i="2"/>
  <c r="F43" i="2"/>
  <c r="E43" i="2"/>
  <c r="AH42" i="2"/>
  <c r="AD42" i="2"/>
  <c r="Z42" i="2"/>
  <c r="Y42" i="2"/>
  <c r="V42" i="2"/>
  <c r="R42" i="2"/>
  <c r="F42" i="2"/>
  <c r="E42" i="2"/>
  <c r="AH41" i="2"/>
  <c r="AD41" i="2"/>
  <c r="Z41" i="2"/>
  <c r="Y41" i="2"/>
  <c r="V41" i="2"/>
  <c r="R41" i="2"/>
  <c r="F41" i="2"/>
  <c r="E41" i="2"/>
  <c r="AH40" i="2"/>
  <c r="AD40" i="2"/>
  <c r="Z40" i="2"/>
  <c r="Y40" i="2"/>
  <c r="V40" i="2"/>
  <c r="R40" i="2"/>
  <c r="F40" i="2"/>
  <c r="E40" i="2"/>
  <c r="AH39" i="2"/>
  <c r="AD39" i="2"/>
  <c r="Z39" i="2"/>
  <c r="Y39" i="2"/>
  <c r="V39" i="2"/>
  <c r="R39" i="2"/>
  <c r="F39" i="2"/>
  <c r="E39" i="2"/>
  <c r="AH38" i="2"/>
  <c r="AD38" i="2"/>
  <c r="Z38" i="2"/>
  <c r="Y38" i="2"/>
  <c r="V38" i="2"/>
  <c r="R38" i="2"/>
  <c r="F38" i="2"/>
  <c r="E38" i="2"/>
  <c r="AH37" i="2"/>
  <c r="AD37" i="2"/>
  <c r="Z37" i="2"/>
  <c r="Y37" i="2"/>
  <c r="V37" i="2"/>
  <c r="R37" i="2"/>
  <c r="F37" i="2"/>
  <c r="E37" i="2"/>
  <c r="AH36" i="2"/>
  <c r="AD36" i="2"/>
  <c r="Z36" i="2"/>
  <c r="Y36" i="2"/>
  <c r="V36" i="2"/>
  <c r="R36" i="2"/>
  <c r="F36" i="2"/>
  <c r="E36" i="2"/>
  <c r="AH35" i="2"/>
  <c r="AD35" i="2"/>
  <c r="Z35" i="2"/>
  <c r="Y35" i="2"/>
  <c r="V35" i="2"/>
  <c r="R35" i="2"/>
  <c r="F35" i="2"/>
  <c r="E35" i="2"/>
  <c r="AH34" i="2"/>
  <c r="AD34" i="2"/>
  <c r="Z34" i="2"/>
  <c r="Y34" i="2"/>
  <c r="V34" i="2"/>
  <c r="R34" i="2"/>
  <c r="F34" i="2"/>
  <c r="E34" i="2"/>
  <c r="AH33" i="2"/>
  <c r="AD33" i="2"/>
  <c r="Z33" i="2"/>
  <c r="Y33" i="2"/>
  <c r="V33" i="2"/>
  <c r="R33" i="2"/>
  <c r="F33" i="2"/>
  <c r="E33" i="2"/>
  <c r="AH32" i="2"/>
  <c r="AD32" i="2"/>
  <c r="Z32" i="2"/>
  <c r="Y32" i="2"/>
  <c r="V32" i="2"/>
  <c r="R32" i="2"/>
  <c r="F32" i="2"/>
  <c r="E32" i="2"/>
  <c r="AH31" i="2"/>
  <c r="AD31" i="2"/>
  <c r="Z31" i="2"/>
  <c r="Y31" i="2"/>
  <c r="V31" i="2"/>
  <c r="R31" i="2"/>
  <c r="F31" i="2"/>
  <c r="E31" i="2"/>
  <c r="AH30" i="2"/>
  <c r="AD30" i="2"/>
  <c r="Z30" i="2"/>
  <c r="Y30" i="2"/>
  <c r="V30" i="2"/>
  <c r="R30" i="2"/>
  <c r="F30" i="2"/>
  <c r="E30" i="2"/>
  <c r="AH29" i="2"/>
  <c r="AD29" i="2"/>
  <c r="Z29" i="2"/>
  <c r="Y29" i="2"/>
  <c r="V29" i="2"/>
  <c r="R29" i="2"/>
  <c r="F29" i="2"/>
  <c r="E29" i="2"/>
  <c r="AH28" i="2"/>
  <c r="AD28" i="2"/>
  <c r="Z28" i="2"/>
  <c r="Y28" i="2"/>
  <c r="V28" i="2"/>
  <c r="R28" i="2"/>
  <c r="F28" i="2"/>
  <c r="E28" i="2"/>
  <c r="AH27" i="2"/>
  <c r="AD27" i="2"/>
  <c r="Z27" i="2"/>
  <c r="Y27" i="2"/>
  <c r="V27" i="2"/>
  <c r="R27" i="2"/>
  <c r="F27" i="2"/>
  <c r="E27" i="2"/>
  <c r="AH26" i="2"/>
  <c r="AD26" i="2"/>
  <c r="Z26" i="2"/>
  <c r="Y26" i="2"/>
  <c r="V26" i="2"/>
  <c r="R26" i="2"/>
  <c r="F26" i="2"/>
  <c r="E26" i="2"/>
  <c r="AH25" i="2"/>
  <c r="AD25" i="2"/>
  <c r="Z25" i="2"/>
  <c r="Y25" i="2"/>
  <c r="V25" i="2"/>
  <c r="R25" i="2"/>
  <c r="F25" i="2"/>
  <c r="E25" i="2"/>
  <c r="AH24" i="2"/>
  <c r="AD24" i="2"/>
  <c r="Z24" i="2"/>
  <c r="Y24" i="2"/>
  <c r="V24" i="2"/>
  <c r="R24" i="2"/>
  <c r="F24" i="2"/>
  <c r="E24" i="2"/>
  <c r="AH23" i="2"/>
  <c r="AD23" i="2"/>
  <c r="Z23" i="2"/>
  <c r="Y23" i="2"/>
  <c r="V23" i="2"/>
  <c r="R23" i="2"/>
  <c r="F23" i="2"/>
  <c r="E23" i="2"/>
  <c r="AH22" i="2"/>
  <c r="AD22" i="2"/>
  <c r="Z22" i="2"/>
  <c r="Y22" i="2"/>
  <c r="V22" i="2"/>
  <c r="R22" i="2"/>
  <c r="F22" i="2"/>
  <c r="E22" i="2"/>
  <c r="AH21" i="2"/>
  <c r="AD21" i="2"/>
  <c r="Z21" i="2"/>
  <c r="Y21" i="2"/>
  <c r="V21" i="2"/>
  <c r="R21" i="2"/>
  <c r="F21" i="2"/>
  <c r="E21" i="2"/>
  <c r="AH20" i="2"/>
  <c r="AD20" i="2"/>
  <c r="Z20" i="2"/>
  <c r="Y20" i="2"/>
  <c r="V20" i="2"/>
  <c r="R20" i="2"/>
  <c r="F20" i="2"/>
  <c r="E20" i="2"/>
  <c r="AH19" i="2"/>
  <c r="AD19" i="2"/>
  <c r="Z19" i="2"/>
  <c r="Y19" i="2"/>
  <c r="V19" i="2"/>
  <c r="R19" i="2"/>
  <c r="F19" i="2"/>
  <c r="E19" i="2"/>
  <c r="AH18" i="2"/>
  <c r="AD18" i="2"/>
  <c r="Z18" i="2"/>
  <c r="Y18" i="2"/>
  <c r="V18" i="2"/>
  <c r="R18" i="2"/>
  <c r="F18" i="2"/>
  <c r="E18" i="2"/>
  <c r="AH17" i="2"/>
  <c r="AD17" i="2"/>
  <c r="Z17" i="2"/>
  <c r="Y17" i="2"/>
  <c r="V17" i="2"/>
  <c r="R17" i="2"/>
  <c r="F17" i="2"/>
  <c r="E17" i="2"/>
  <c r="AH16" i="2"/>
  <c r="AD16" i="2"/>
  <c r="Z16" i="2"/>
  <c r="Y16" i="2"/>
  <c r="V16" i="2"/>
  <c r="R16" i="2"/>
  <c r="F16" i="2"/>
  <c r="E16" i="2"/>
  <c r="AH15" i="2"/>
  <c r="AD15" i="2"/>
  <c r="Z15" i="2"/>
  <c r="Y15" i="2"/>
  <c r="V15" i="2"/>
  <c r="R15" i="2"/>
  <c r="F15" i="2"/>
  <c r="E15" i="2"/>
  <c r="AH14" i="2"/>
  <c r="AD14" i="2"/>
  <c r="Z14" i="2"/>
  <c r="Y14" i="2"/>
  <c r="V14" i="2"/>
  <c r="R14" i="2"/>
  <c r="F14" i="2"/>
  <c r="E14" i="2"/>
  <c r="AH13" i="2"/>
  <c r="AD13" i="2"/>
  <c r="Z13" i="2"/>
  <c r="Y13" i="2"/>
  <c r="V13" i="2"/>
  <c r="R13" i="2"/>
  <c r="F13" i="2"/>
  <c r="E13" i="2"/>
  <c r="AH12" i="2"/>
  <c r="AD12" i="2"/>
  <c r="Z12" i="2"/>
  <c r="Y12" i="2"/>
  <c r="V12" i="2"/>
  <c r="R12" i="2"/>
  <c r="F12" i="2"/>
  <c r="E12" i="2"/>
  <c r="AH11" i="2"/>
  <c r="AD11" i="2"/>
  <c r="Z11" i="2"/>
  <c r="Y11" i="2"/>
  <c r="V11" i="2"/>
  <c r="R11" i="2"/>
  <c r="F11" i="2"/>
  <c r="E11" i="2"/>
  <c r="AH10" i="2"/>
  <c r="AD10" i="2"/>
  <c r="Z10" i="2"/>
  <c r="Y10" i="2"/>
  <c r="V10" i="2"/>
  <c r="R10" i="2"/>
  <c r="F10" i="2"/>
  <c r="E10" i="2"/>
  <c r="AH9" i="2"/>
  <c r="AD9" i="2"/>
  <c r="Z9" i="2"/>
  <c r="Y9" i="2"/>
  <c r="V9" i="2"/>
  <c r="R9" i="2"/>
  <c r="F9" i="2"/>
  <c r="E9" i="2"/>
  <c r="AH8" i="2"/>
  <c r="AD8" i="2"/>
  <c r="Z8" i="2"/>
  <c r="Y8" i="2"/>
  <c r="V8" i="2"/>
  <c r="R8" i="2"/>
  <c r="F8" i="2"/>
  <c r="E8" i="2"/>
  <c r="AH7" i="2"/>
  <c r="AD7" i="2"/>
  <c r="Z7" i="2"/>
  <c r="V7" i="2"/>
  <c r="R7" i="2"/>
  <c r="L7" i="2"/>
  <c r="K7" i="2"/>
  <c r="F7" i="2"/>
  <c r="E7" i="2"/>
  <c r="Y7" i="2"/>
  <c r="I76" i="5"/>
  <c r="I76" i="7" s="1"/>
  <c r="B76" i="5"/>
  <c r="B76" i="7" s="1"/>
  <c r="I75" i="5"/>
  <c r="I75" i="7" s="1"/>
  <c r="B75" i="5"/>
  <c r="B75" i="7" s="1"/>
  <c r="I74" i="5"/>
  <c r="I74" i="7" s="1"/>
  <c r="B74" i="5"/>
  <c r="B74" i="7" s="1"/>
  <c r="I73" i="5"/>
  <c r="I73" i="7" s="1"/>
  <c r="B73" i="5"/>
  <c r="B73" i="7" s="1"/>
  <c r="I72" i="5"/>
  <c r="I72" i="7" s="1"/>
  <c r="B72" i="5"/>
  <c r="B72" i="7" s="1"/>
  <c r="I71" i="5"/>
  <c r="I71" i="7" s="1"/>
  <c r="B71" i="5"/>
  <c r="B71" i="7" s="1"/>
  <c r="I70" i="5"/>
  <c r="I70" i="7" s="1"/>
  <c r="B70" i="5"/>
  <c r="B70" i="7" s="1"/>
  <c r="I69" i="5"/>
  <c r="I69" i="7" s="1"/>
  <c r="B69" i="5"/>
  <c r="B69" i="7" s="1"/>
  <c r="I68" i="5"/>
  <c r="I68" i="7" s="1"/>
  <c r="B68" i="5"/>
  <c r="B68" i="7" s="1"/>
  <c r="I67" i="5"/>
  <c r="I67" i="7" s="1"/>
  <c r="B67" i="5"/>
  <c r="B67" i="7" s="1"/>
  <c r="I66" i="5"/>
  <c r="I66" i="7" s="1"/>
  <c r="B66" i="5"/>
  <c r="B66" i="7" s="1"/>
  <c r="I65" i="5"/>
  <c r="I65" i="7" s="1"/>
  <c r="B65" i="5"/>
  <c r="B65" i="7" s="1"/>
  <c r="I64" i="5"/>
  <c r="I64" i="7" s="1"/>
  <c r="B64" i="5"/>
  <c r="B64" i="7" s="1"/>
  <c r="I63" i="5"/>
  <c r="I63" i="7" s="1"/>
  <c r="B63" i="5"/>
  <c r="B63" i="7" s="1"/>
  <c r="I62" i="5"/>
  <c r="I62" i="7" s="1"/>
  <c r="B62" i="5"/>
  <c r="B62" i="7" s="1"/>
  <c r="I61" i="5"/>
  <c r="I61" i="7" s="1"/>
  <c r="B61" i="5"/>
  <c r="B61" i="7" s="1"/>
  <c r="I60" i="5"/>
  <c r="I60" i="7" s="1"/>
  <c r="B60" i="5"/>
  <c r="B60" i="7" s="1"/>
  <c r="I59" i="5"/>
  <c r="I59" i="7" s="1"/>
  <c r="B59" i="5"/>
  <c r="B59" i="7" s="1"/>
  <c r="I58" i="5"/>
  <c r="I58" i="7" s="1"/>
  <c r="B58" i="5"/>
  <c r="B58" i="7" s="1"/>
  <c r="I57" i="5"/>
  <c r="I57" i="7" s="1"/>
  <c r="B57" i="5"/>
  <c r="B57" i="7" s="1"/>
  <c r="I56" i="5"/>
  <c r="I56" i="7" s="1"/>
  <c r="B56" i="5"/>
  <c r="B56" i="7" s="1"/>
  <c r="I55" i="5"/>
  <c r="I55" i="7" s="1"/>
  <c r="B55" i="5"/>
  <c r="B55" i="7" s="1"/>
  <c r="I54" i="5"/>
  <c r="I54" i="7" s="1"/>
  <c r="B54" i="5"/>
  <c r="B54" i="7" s="1"/>
  <c r="I53" i="5"/>
  <c r="I53" i="7" s="1"/>
  <c r="B53" i="5"/>
  <c r="B53" i="7" s="1"/>
  <c r="I52" i="5"/>
  <c r="I52" i="7" s="1"/>
  <c r="B52" i="5"/>
  <c r="B52" i="7" s="1"/>
  <c r="I51" i="5"/>
  <c r="I51" i="7" s="1"/>
  <c r="B51" i="5"/>
  <c r="B51" i="7" s="1"/>
  <c r="I50" i="5"/>
  <c r="I50" i="7" s="1"/>
  <c r="B50" i="5"/>
  <c r="B50" i="7" s="1"/>
  <c r="I49" i="5"/>
  <c r="I49" i="7" s="1"/>
  <c r="B49" i="5"/>
  <c r="B49" i="7" s="1"/>
  <c r="I48" i="5"/>
  <c r="I48" i="7" s="1"/>
  <c r="B48" i="5"/>
  <c r="B48" i="7" s="1"/>
  <c r="I47" i="5"/>
  <c r="I47" i="7" s="1"/>
  <c r="B47" i="5"/>
  <c r="B47" i="7" s="1"/>
  <c r="B46" i="5"/>
  <c r="B46" i="7" s="1"/>
  <c r="B45" i="5"/>
  <c r="B45" i="7" s="1"/>
  <c r="B44" i="5"/>
  <c r="B44" i="7" s="1"/>
  <c r="B43" i="5"/>
  <c r="B43" i="7" s="1"/>
  <c r="B42" i="5"/>
  <c r="B42" i="7" s="1"/>
  <c r="B41" i="5"/>
  <c r="B41" i="7" s="1"/>
  <c r="B40" i="5"/>
  <c r="B40" i="7" s="1"/>
  <c r="B39" i="5"/>
  <c r="B39" i="7" s="1"/>
  <c r="B38" i="5"/>
  <c r="B38" i="7" s="1"/>
  <c r="B37" i="5"/>
  <c r="B37" i="7" s="1"/>
  <c r="B36" i="5"/>
  <c r="B36" i="7" s="1"/>
  <c r="B35" i="5"/>
  <c r="B35" i="7" s="1"/>
  <c r="B34" i="5"/>
  <c r="B34" i="7" s="1"/>
  <c r="B33" i="5"/>
  <c r="B33" i="7" s="1"/>
  <c r="B32" i="5"/>
  <c r="B32" i="7" s="1"/>
  <c r="B31" i="5"/>
  <c r="B31" i="7" s="1"/>
  <c r="B30" i="5"/>
  <c r="B30" i="7" s="1"/>
  <c r="B29" i="5"/>
  <c r="B29" i="7" s="1"/>
  <c r="B28" i="5"/>
  <c r="B28" i="7" s="1"/>
  <c r="B27" i="5"/>
  <c r="B27" i="7" s="1"/>
  <c r="B26" i="5"/>
  <c r="B26" i="7" s="1"/>
  <c r="B25" i="5"/>
  <c r="B25" i="7" s="1"/>
  <c r="B24" i="5"/>
  <c r="B24" i="7" s="1"/>
  <c r="B23" i="5"/>
  <c r="B23" i="7" s="1"/>
  <c r="B22" i="5"/>
  <c r="B22" i="7" s="1"/>
  <c r="B21" i="5"/>
  <c r="B21" i="7" s="1"/>
  <c r="B20" i="5"/>
  <c r="B20" i="7" s="1"/>
  <c r="B19" i="5"/>
  <c r="B19" i="7" s="1"/>
  <c r="B18" i="5"/>
  <c r="B18" i="7" s="1"/>
  <c r="B17" i="5"/>
  <c r="B17" i="7" s="1"/>
  <c r="B16" i="5"/>
  <c r="B16" i="7" s="1"/>
  <c r="B15" i="5"/>
  <c r="B15" i="7" s="1"/>
  <c r="H76" i="1"/>
  <c r="H76" i="2" s="1"/>
  <c r="B76" i="1"/>
  <c r="B76" i="2" s="1"/>
  <c r="H75" i="1"/>
  <c r="H75" i="2" s="1"/>
  <c r="B75" i="1"/>
  <c r="B75" i="2" s="1"/>
  <c r="H74" i="1"/>
  <c r="H74" i="2" s="1"/>
  <c r="B74" i="1"/>
  <c r="B74" i="2" s="1"/>
  <c r="H73" i="1"/>
  <c r="H73" i="2" s="1"/>
  <c r="B73" i="1"/>
  <c r="B73" i="2" s="1"/>
  <c r="H72" i="1"/>
  <c r="H72" i="2" s="1"/>
  <c r="B72" i="1"/>
  <c r="B72" i="2" s="1"/>
  <c r="H71" i="1"/>
  <c r="H71" i="2" s="1"/>
  <c r="B71" i="1"/>
  <c r="B71" i="2" s="1"/>
  <c r="H70" i="1"/>
  <c r="H70" i="2" s="1"/>
  <c r="B70" i="1"/>
  <c r="B70" i="2" s="1"/>
  <c r="H69" i="1"/>
  <c r="H69" i="2" s="1"/>
  <c r="B69" i="1"/>
  <c r="B69" i="2" s="1"/>
  <c r="H68" i="1"/>
  <c r="H68" i="2" s="1"/>
  <c r="B68" i="1"/>
  <c r="B68" i="2" s="1"/>
  <c r="H67" i="1"/>
  <c r="H67" i="2" s="1"/>
  <c r="B67" i="1"/>
  <c r="B67" i="2" s="1"/>
  <c r="H66" i="1"/>
  <c r="H66" i="2" s="1"/>
  <c r="B66" i="1"/>
  <c r="B66" i="2" s="1"/>
  <c r="H65" i="1"/>
  <c r="H65" i="2" s="1"/>
  <c r="B65" i="1"/>
  <c r="B65" i="2" s="1"/>
  <c r="H64" i="1"/>
  <c r="H64" i="2" s="1"/>
  <c r="B64" i="1"/>
  <c r="B64" i="2" s="1"/>
  <c r="H63" i="1"/>
  <c r="H63" i="2" s="1"/>
  <c r="B63" i="1"/>
  <c r="B63" i="2" s="1"/>
  <c r="H62" i="1"/>
  <c r="H62" i="2" s="1"/>
  <c r="B62" i="1"/>
  <c r="B62" i="2" s="1"/>
  <c r="H61" i="1"/>
  <c r="H61" i="2" s="1"/>
  <c r="B61" i="1"/>
  <c r="B61" i="2" s="1"/>
  <c r="H60" i="1"/>
  <c r="H60" i="2" s="1"/>
  <c r="B60" i="1"/>
  <c r="B60" i="2" s="1"/>
  <c r="H59" i="1"/>
  <c r="H59" i="2" s="1"/>
  <c r="B59" i="1"/>
  <c r="B59" i="2" s="1"/>
  <c r="H58" i="1"/>
  <c r="H58" i="2" s="1"/>
  <c r="B58" i="1"/>
  <c r="B58" i="2" s="1"/>
  <c r="H57" i="1"/>
  <c r="H57" i="2" s="1"/>
  <c r="B57" i="1"/>
  <c r="B57" i="2" s="1"/>
  <c r="H56" i="1"/>
  <c r="H56" i="2" s="1"/>
  <c r="B56" i="1"/>
  <c r="B56" i="2" s="1"/>
  <c r="H55" i="1"/>
  <c r="H55" i="2" s="1"/>
  <c r="B55" i="1"/>
  <c r="B55" i="2" s="1"/>
  <c r="H54" i="1"/>
  <c r="H54" i="2" s="1"/>
  <c r="B54" i="1"/>
  <c r="B54" i="2" s="1"/>
  <c r="H53" i="1"/>
  <c r="H53" i="2" s="1"/>
  <c r="B53" i="1"/>
  <c r="B53" i="2" s="1"/>
  <c r="H52" i="1"/>
  <c r="H52" i="2" s="1"/>
  <c r="B52" i="1"/>
  <c r="B52" i="2" s="1"/>
  <c r="H51" i="1"/>
  <c r="H51" i="2" s="1"/>
  <c r="B51" i="1"/>
  <c r="B51" i="2" s="1"/>
  <c r="H50" i="1"/>
  <c r="H50" i="2" s="1"/>
  <c r="B50" i="1"/>
  <c r="B50" i="2" s="1"/>
  <c r="H49" i="1"/>
  <c r="H49" i="2" s="1"/>
  <c r="B49" i="1"/>
  <c r="B49" i="2" s="1"/>
  <c r="H48" i="1"/>
  <c r="H48" i="2" s="1"/>
  <c r="B48" i="1"/>
  <c r="B48" i="2" s="1"/>
  <c r="H47" i="1"/>
  <c r="H47" i="2" s="1"/>
  <c r="B47" i="1"/>
  <c r="B47" i="2" s="1"/>
  <c r="H46" i="1"/>
  <c r="H46" i="2" s="1"/>
  <c r="B46" i="1"/>
  <c r="B46" i="2" s="1"/>
  <c r="H45" i="1"/>
  <c r="H45" i="2" s="1"/>
  <c r="B45" i="1"/>
  <c r="B45" i="2" s="1"/>
  <c r="H44" i="1"/>
  <c r="H44" i="2" s="1"/>
  <c r="B44" i="1"/>
  <c r="B44" i="2" s="1"/>
  <c r="H43" i="1"/>
  <c r="H43" i="2" s="1"/>
  <c r="B43" i="1"/>
  <c r="B43" i="2" s="1"/>
  <c r="H42" i="1"/>
  <c r="H42" i="2" s="1"/>
  <c r="B42" i="1"/>
  <c r="B42" i="2" s="1"/>
  <c r="H41" i="1"/>
  <c r="H41" i="2" s="1"/>
  <c r="B41" i="1"/>
  <c r="B41" i="2" s="1"/>
  <c r="H40" i="1"/>
  <c r="H40" i="2" s="1"/>
  <c r="B40" i="1"/>
  <c r="B40" i="2" s="1"/>
  <c r="H39" i="1"/>
  <c r="H39" i="2" s="1"/>
  <c r="B39" i="1"/>
  <c r="B39" i="2" s="1"/>
  <c r="H38" i="1"/>
  <c r="H38" i="2" s="1"/>
  <c r="B38" i="1"/>
  <c r="B38" i="2" s="1"/>
  <c r="H37" i="1"/>
  <c r="H37" i="2" s="1"/>
  <c r="B37" i="1"/>
  <c r="B37" i="2" s="1"/>
  <c r="H36" i="1"/>
  <c r="H36" i="2" s="1"/>
  <c r="B36" i="1"/>
  <c r="B36" i="2" s="1"/>
  <c r="H35" i="1"/>
  <c r="H35" i="2" s="1"/>
  <c r="B35" i="1"/>
  <c r="B35" i="2" s="1"/>
  <c r="H34" i="1"/>
  <c r="H34" i="2" s="1"/>
  <c r="B34" i="1"/>
  <c r="B34" i="2" s="1"/>
  <c r="H33" i="1"/>
  <c r="H33" i="2" s="1"/>
  <c r="B33" i="1"/>
  <c r="B33" i="2" s="1"/>
  <c r="H32" i="1"/>
  <c r="H32" i="2" s="1"/>
  <c r="B32" i="1"/>
  <c r="B32" i="2" s="1"/>
  <c r="H31" i="1"/>
  <c r="H31" i="2" s="1"/>
  <c r="B31" i="1"/>
  <c r="B31" i="2" s="1"/>
  <c r="H30" i="1"/>
  <c r="H30" i="2" s="1"/>
  <c r="B30" i="1"/>
  <c r="B30" i="2" s="1"/>
  <c r="H29" i="1"/>
  <c r="H29" i="2" s="1"/>
  <c r="B29" i="1"/>
  <c r="B29" i="2" s="1"/>
  <c r="H28" i="1"/>
  <c r="H28" i="2" s="1"/>
  <c r="B28" i="1"/>
  <c r="B28" i="2" s="1"/>
  <c r="H27" i="1"/>
  <c r="H27" i="2" s="1"/>
  <c r="B27" i="1"/>
  <c r="B27" i="2" s="1"/>
  <c r="H26" i="1"/>
  <c r="H26" i="2" s="1"/>
  <c r="B26" i="1"/>
  <c r="B26" i="2" s="1"/>
  <c r="H25" i="1"/>
  <c r="H25" i="2" s="1"/>
  <c r="B25" i="1"/>
  <c r="B25" i="2" s="1"/>
  <c r="B24" i="2"/>
  <c r="B23" i="2"/>
  <c r="B22" i="2"/>
  <c r="B21" i="2"/>
  <c r="B20" i="2"/>
  <c r="B19" i="2"/>
  <c r="B18" i="2"/>
  <c r="B17" i="2"/>
  <c r="B16" i="2"/>
  <c r="B15" i="2"/>
  <c r="B14" i="2"/>
  <c r="B13" i="2"/>
  <c r="B12" i="2"/>
  <c r="B11" i="2"/>
  <c r="B10" i="2"/>
  <c r="B9" i="2"/>
  <c r="B8" i="2"/>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H7" i="2"/>
  <c r="B7" i="2"/>
  <c r="H77" i="3"/>
  <c r="E77" i="3"/>
  <c r="D77" i="3"/>
  <c r="H76" i="3"/>
  <c r="E76" i="3"/>
  <c r="D76" i="3"/>
  <c r="H75" i="3"/>
  <c r="E75" i="3"/>
  <c r="D75" i="3"/>
  <c r="H74" i="3"/>
  <c r="E74" i="3"/>
  <c r="D74" i="3"/>
  <c r="H73" i="3"/>
  <c r="E73" i="3"/>
  <c r="D73" i="3"/>
  <c r="H72" i="3"/>
  <c r="E72" i="3"/>
  <c r="D72" i="3"/>
  <c r="H71" i="3"/>
  <c r="E71" i="3"/>
  <c r="D71" i="3"/>
  <c r="H70" i="3"/>
  <c r="E70" i="3"/>
  <c r="D70" i="3"/>
  <c r="H69" i="3"/>
  <c r="E69" i="3"/>
  <c r="D69" i="3"/>
  <c r="H68" i="3"/>
  <c r="E68" i="3"/>
  <c r="D68" i="3"/>
  <c r="H67" i="3"/>
  <c r="E67" i="3"/>
  <c r="D67" i="3"/>
  <c r="H66" i="3"/>
  <c r="E66" i="3"/>
  <c r="D66" i="3"/>
  <c r="H65" i="3"/>
  <c r="E65" i="3"/>
  <c r="D65" i="3"/>
  <c r="H64" i="3"/>
  <c r="E64" i="3"/>
  <c r="D64" i="3"/>
  <c r="H63" i="3"/>
  <c r="E63" i="3"/>
  <c r="D63" i="3"/>
  <c r="H62" i="3"/>
  <c r="E62" i="3"/>
  <c r="D62" i="3"/>
  <c r="H61" i="3"/>
  <c r="E61" i="3"/>
  <c r="D61" i="3"/>
  <c r="H60" i="3"/>
  <c r="E60" i="3"/>
  <c r="D60" i="3"/>
  <c r="H59" i="3"/>
  <c r="E59" i="3"/>
  <c r="D59" i="3"/>
  <c r="H58" i="3"/>
  <c r="E58" i="3"/>
  <c r="D58" i="3"/>
  <c r="H57" i="3"/>
  <c r="E57" i="3"/>
  <c r="D57" i="3"/>
  <c r="H56" i="3"/>
  <c r="E56" i="3"/>
  <c r="D56" i="3"/>
  <c r="H55" i="3"/>
  <c r="E55" i="3"/>
  <c r="D55" i="3"/>
  <c r="H54" i="3"/>
  <c r="E54" i="3"/>
  <c r="D54" i="3"/>
  <c r="H53" i="3"/>
  <c r="E53" i="3"/>
  <c r="D53" i="3"/>
  <c r="H52" i="3"/>
  <c r="E52" i="3"/>
  <c r="D52" i="3"/>
  <c r="H51" i="3"/>
  <c r="E51" i="3"/>
  <c r="D51" i="3"/>
  <c r="H50" i="3"/>
  <c r="E50" i="3"/>
  <c r="D50" i="3"/>
  <c r="H49" i="3"/>
  <c r="E49" i="3"/>
  <c r="D49" i="3"/>
  <c r="H48" i="3"/>
  <c r="E48" i="3"/>
  <c r="D48" i="3"/>
  <c r="H47" i="3"/>
  <c r="E47" i="3"/>
  <c r="D47" i="3"/>
  <c r="H46" i="3"/>
  <c r="E46" i="3"/>
  <c r="D46" i="3"/>
  <c r="H45" i="3"/>
  <c r="E45" i="3"/>
  <c r="D45" i="3"/>
  <c r="H44" i="3"/>
  <c r="E44" i="3"/>
  <c r="D44" i="3"/>
  <c r="H43" i="3"/>
  <c r="E43" i="3"/>
  <c r="D43" i="3"/>
  <c r="H42" i="3"/>
  <c r="E42" i="3"/>
  <c r="D42" i="3"/>
  <c r="H41" i="3"/>
  <c r="E41" i="3"/>
  <c r="D41" i="3"/>
  <c r="H40" i="3"/>
  <c r="E40" i="3"/>
  <c r="D40" i="3"/>
  <c r="H39" i="3"/>
  <c r="E39" i="3"/>
  <c r="D39" i="3"/>
  <c r="H38" i="3"/>
  <c r="E38" i="3"/>
  <c r="D38" i="3"/>
  <c r="H37" i="3"/>
  <c r="E37" i="3"/>
  <c r="D37" i="3"/>
  <c r="H36" i="3"/>
  <c r="E36" i="3"/>
  <c r="D36" i="3"/>
  <c r="H35" i="3"/>
  <c r="E35" i="3"/>
  <c r="D35" i="3"/>
  <c r="H34" i="3"/>
  <c r="E34" i="3"/>
  <c r="D34" i="3"/>
  <c r="H33" i="3"/>
  <c r="E33" i="3"/>
  <c r="D33" i="3"/>
  <c r="H32" i="3"/>
  <c r="E32" i="3"/>
  <c r="D32" i="3"/>
  <c r="H31" i="3"/>
  <c r="E31" i="3"/>
  <c r="D31" i="3"/>
  <c r="H30" i="3"/>
  <c r="E30" i="3"/>
  <c r="D30" i="3"/>
  <c r="H29" i="3"/>
  <c r="E29" i="3"/>
  <c r="D29" i="3"/>
  <c r="H28" i="3"/>
  <c r="E28" i="3"/>
  <c r="D28" i="3"/>
  <c r="H27" i="3"/>
  <c r="E27" i="3"/>
  <c r="D27" i="3"/>
  <c r="H26" i="3"/>
  <c r="E26" i="3"/>
  <c r="D26" i="3"/>
  <c r="H25" i="3"/>
  <c r="E25" i="3"/>
  <c r="D25" i="3"/>
  <c r="H24" i="3"/>
  <c r="E24" i="3"/>
  <c r="D24" i="3"/>
  <c r="H23" i="3"/>
  <c r="E23" i="3"/>
  <c r="D23" i="3"/>
  <c r="H22" i="3"/>
  <c r="E22" i="3"/>
  <c r="D22" i="3"/>
  <c r="H21" i="3"/>
  <c r="E21" i="3"/>
  <c r="D21" i="3"/>
  <c r="H20" i="3"/>
  <c r="E20" i="3"/>
  <c r="D20" i="3"/>
  <c r="H19" i="3"/>
  <c r="E19" i="3"/>
  <c r="D19" i="3"/>
  <c r="H18" i="3"/>
  <c r="E18" i="3"/>
  <c r="D18" i="3"/>
  <c r="H17" i="3"/>
  <c r="E17" i="3"/>
  <c r="D17" i="3"/>
  <c r="H16" i="3"/>
  <c r="E16" i="3"/>
  <c r="D16" i="3"/>
  <c r="H15" i="3"/>
  <c r="E15" i="3"/>
  <c r="D15" i="3"/>
  <c r="H14" i="3"/>
  <c r="E14" i="3"/>
  <c r="D14" i="3"/>
  <c r="H13" i="3"/>
  <c r="E13" i="3"/>
  <c r="D13" i="3"/>
  <c r="H12" i="3"/>
  <c r="E12" i="3"/>
  <c r="D12" i="3"/>
  <c r="H11" i="3"/>
  <c r="E11" i="3"/>
  <c r="D11" i="3"/>
  <c r="H10" i="3"/>
  <c r="E10" i="3"/>
  <c r="D10" i="3"/>
  <c r="H9" i="3"/>
  <c r="E9" i="3"/>
  <c r="D9" i="3"/>
  <c r="B1" i="3"/>
  <c r="AE192" i="4"/>
  <c r="AD192" i="4"/>
  <c r="AC192" i="4"/>
  <c r="AB192" i="4"/>
  <c r="AA192" i="4"/>
  <c r="Y192" i="4"/>
  <c r="X192" i="4"/>
  <c r="W192" i="4"/>
  <c r="AE191" i="4"/>
  <c r="AD191" i="4"/>
  <c r="AC191" i="4"/>
  <c r="AB191" i="4"/>
  <c r="AA191" i="4"/>
  <c r="Y191" i="4"/>
  <c r="X191" i="4"/>
  <c r="W191" i="4"/>
  <c r="AE190" i="4"/>
  <c r="AD190" i="4"/>
  <c r="AC190" i="4"/>
  <c r="AB190" i="4"/>
  <c r="AA190" i="4"/>
  <c r="Y190" i="4"/>
  <c r="X190" i="4"/>
  <c r="W190" i="4"/>
  <c r="AE189" i="4"/>
  <c r="AD189" i="4"/>
  <c r="AC189" i="4"/>
  <c r="AB189" i="4"/>
  <c r="AA189" i="4"/>
  <c r="Y189" i="4"/>
  <c r="X189" i="4"/>
  <c r="W189" i="4"/>
  <c r="AE188" i="4"/>
  <c r="AD188" i="4"/>
  <c r="AC188" i="4"/>
  <c r="AB188" i="4"/>
  <c r="AA188" i="4"/>
  <c r="Y188" i="4"/>
  <c r="X188" i="4"/>
  <c r="W188" i="4"/>
  <c r="AE187" i="4"/>
  <c r="AD187" i="4"/>
  <c r="AC187" i="4"/>
  <c r="AB187" i="4"/>
  <c r="AA187" i="4"/>
  <c r="Y187" i="4"/>
  <c r="X187" i="4"/>
  <c r="W187" i="4"/>
  <c r="AE186" i="4"/>
  <c r="AD186" i="4"/>
  <c r="AC186" i="4"/>
  <c r="AB186" i="4"/>
  <c r="AA186" i="4"/>
  <c r="Y186" i="4"/>
  <c r="X186" i="4"/>
  <c r="W186" i="4"/>
  <c r="AE185" i="4"/>
  <c r="AD185" i="4"/>
  <c r="AC185" i="4"/>
  <c r="AB185" i="4"/>
  <c r="AA185" i="4"/>
  <c r="Y185" i="4"/>
  <c r="X185" i="4"/>
  <c r="W185" i="4"/>
  <c r="AE184" i="4"/>
  <c r="AD184" i="4"/>
  <c r="AC184" i="4"/>
  <c r="AB184" i="4"/>
  <c r="AA184" i="4"/>
  <c r="Y184" i="4"/>
  <c r="X184" i="4"/>
  <c r="W184" i="4"/>
  <c r="AE183" i="4"/>
  <c r="AD183" i="4"/>
  <c r="AC183" i="4"/>
  <c r="AB183" i="4"/>
  <c r="AA183" i="4"/>
  <c r="Y183" i="4"/>
  <c r="X183" i="4"/>
  <c r="W183" i="4"/>
  <c r="AE182" i="4"/>
  <c r="AD182" i="4"/>
  <c r="AC182" i="4"/>
  <c r="AB182" i="4"/>
  <c r="AA182" i="4"/>
  <c r="Y182" i="4"/>
  <c r="X182" i="4"/>
  <c r="W182" i="4"/>
  <c r="AE181" i="4"/>
  <c r="AD181" i="4"/>
  <c r="AC181" i="4"/>
  <c r="AB181" i="4"/>
  <c r="AA181" i="4"/>
  <c r="Y181" i="4"/>
  <c r="X181" i="4"/>
  <c r="W181" i="4"/>
  <c r="AE180" i="4"/>
  <c r="AD180" i="4"/>
  <c r="AC180" i="4"/>
  <c r="AB180" i="4"/>
  <c r="AA180" i="4"/>
  <c r="Y180" i="4"/>
  <c r="X180" i="4"/>
  <c r="W180" i="4"/>
  <c r="AE179" i="4"/>
  <c r="AD179" i="4"/>
  <c r="AC179" i="4"/>
  <c r="AB179" i="4"/>
  <c r="AA179" i="4"/>
  <c r="Y179" i="4"/>
  <c r="X179" i="4"/>
  <c r="W179" i="4"/>
  <c r="AE178" i="4"/>
  <c r="AD178" i="4"/>
  <c r="AC178" i="4"/>
  <c r="AB178" i="4"/>
  <c r="AA178" i="4"/>
  <c r="Y178" i="4"/>
  <c r="X178" i="4"/>
  <c r="W178" i="4"/>
  <c r="AE177" i="4"/>
  <c r="AD177" i="4"/>
  <c r="AC177" i="4"/>
  <c r="AB177" i="4"/>
  <c r="AA177" i="4"/>
  <c r="Y177" i="4"/>
  <c r="X177" i="4"/>
  <c r="W177" i="4"/>
  <c r="AE176" i="4"/>
  <c r="AD176" i="4"/>
  <c r="AC176" i="4"/>
  <c r="AB176" i="4"/>
  <c r="AA176" i="4"/>
  <c r="Y176" i="4"/>
  <c r="X176" i="4"/>
  <c r="W176" i="4"/>
  <c r="AE175" i="4"/>
  <c r="AD175" i="4"/>
  <c r="AC175" i="4"/>
  <c r="AB175" i="4"/>
  <c r="AA175" i="4"/>
  <c r="Y175" i="4"/>
  <c r="X175" i="4"/>
  <c r="W175" i="4"/>
  <c r="AE174" i="4"/>
  <c r="AD174" i="4"/>
  <c r="AC174" i="4"/>
  <c r="AB174" i="4"/>
  <c r="AA174" i="4"/>
  <c r="Y174" i="4"/>
  <c r="X174" i="4"/>
  <c r="W174" i="4"/>
  <c r="AE173" i="4"/>
  <c r="AD173" i="4"/>
  <c r="AC173" i="4"/>
  <c r="AB173" i="4"/>
  <c r="AA173" i="4"/>
  <c r="Y173" i="4"/>
  <c r="X173" i="4"/>
  <c r="W173" i="4"/>
  <c r="AE172" i="4"/>
  <c r="AD172" i="4"/>
  <c r="AC172" i="4"/>
  <c r="AB172" i="4"/>
  <c r="AA172" i="4"/>
  <c r="Y172" i="4"/>
  <c r="X172" i="4"/>
  <c r="W172" i="4"/>
  <c r="AE171" i="4"/>
  <c r="AD171" i="4"/>
  <c r="AC171" i="4"/>
  <c r="AB171" i="4"/>
  <c r="AA171" i="4"/>
  <c r="Y171" i="4"/>
  <c r="X171" i="4"/>
  <c r="W171" i="4"/>
  <c r="AE170" i="4"/>
  <c r="AD170" i="4"/>
  <c r="AC170" i="4"/>
  <c r="AB170" i="4"/>
  <c r="AA170" i="4"/>
  <c r="Y170" i="4"/>
  <c r="X170" i="4"/>
  <c r="W170" i="4"/>
  <c r="AE169" i="4"/>
  <c r="AD169" i="4"/>
  <c r="AC169" i="4"/>
  <c r="AB169" i="4"/>
  <c r="AA169" i="4"/>
  <c r="Y169" i="4"/>
  <c r="X169" i="4"/>
  <c r="W169" i="4"/>
  <c r="AE168" i="4"/>
  <c r="AD168" i="4"/>
  <c r="AC168" i="4"/>
  <c r="AB168" i="4"/>
  <c r="AA168" i="4"/>
  <c r="Y168" i="4"/>
  <c r="X168" i="4"/>
  <c r="W168" i="4"/>
  <c r="AE167" i="4"/>
  <c r="AD167" i="4"/>
  <c r="AC167" i="4"/>
  <c r="AB167" i="4"/>
  <c r="AA167" i="4"/>
  <c r="Y167" i="4"/>
  <c r="X167" i="4"/>
  <c r="W167" i="4"/>
  <c r="AE166" i="4"/>
  <c r="AD166" i="4"/>
  <c r="AC166" i="4"/>
  <c r="AB166" i="4"/>
  <c r="AA166" i="4"/>
  <c r="Y166" i="4"/>
  <c r="X166" i="4"/>
  <c r="W166" i="4"/>
  <c r="AE165" i="4"/>
  <c r="AD165" i="4"/>
  <c r="AC165" i="4"/>
  <c r="AB165" i="4"/>
  <c r="AA165" i="4"/>
  <c r="Y165" i="4"/>
  <c r="X165" i="4"/>
  <c r="W165" i="4"/>
  <c r="AE164" i="4"/>
  <c r="AD164" i="4"/>
  <c r="AC164" i="4"/>
  <c r="AB164" i="4"/>
  <c r="AA164" i="4"/>
  <c r="Y164" i="4"/>
  <c r="X164" i="4"/>
  <c r="W164" i="4"/>
  <c r="AE163" i="4"/>
  <c r="AD163" i="4"/>
  <c r="AC163" i="4"/>
  <c r="AB163" i="4"/>
  <c r="AA163" i="4"/>
  <c r="Y163" i="4"/>
  <c r="X163" i="4"/>
  <c r="W163" i="4"/>
  <c r="AE162" i="4"/>
  <c r="AD162" i="4"/>
  <c r="AC162" i="4"/>
  <c r="AB162" i="4"/>
  <c r="AA162" i="4"/>
  <c r="Y162" i="4"/>
  <c r="X162" i="4"/>
  <c r="W162" i="4"/>
  <c r="AE161" i="4"/>
  <c r="AD161" i="4"/>
  <c r="AC161" i="4"/>
  <c r="AB161" i="4"/>
  <c r="AA161" i="4"/>
  <c r="Y161" i="4"/>
  <c r="X161" i="4"/>
  <c r="W161" i="4"/>
  <c r="AE160" i="4"/>
  <c r="AD160" i="4"/>
  <c r="AC160" i="4"/>
  <c r="AB160" i="4"/>
  <c r="AA160" i="4"/>
  <c r="Y160" i="4"/>
  <c r="X160" i="4"/>
  <c r="W160" i="4"/>
  <c r="AE159" i="4"/>
  <c r="AD159" i="4"/>
  <c r="AC159" i="4"/>
  <c r="AB159" i="4"/>
  <c r="AA159" i="4"/>
  <c r="Y159" i="4"/>
  <c r="X159" i="4"/>
  <c r="W159" i="4"/>
  <c r="AE158" i="4"/>
  <c r="AD158" i="4"/>
  <c r="AC158" i="4"/>
  <c r="AB158" i="4"/>
  <c r="AA158" i="4"/>
  <c r="Y158" i="4"/>
  <c r="X158" i="4"/>
  <c r="W158" i="4"/>
  <c r="AE157" i="4"/>
  <c r="AD157" i="4"/>
  <c r="AC157" i="4"/>
  <c r="AB157" i="4"/>
  <c r="AA157" i="4"/>
  <c r="Y157" i="4"/>
  <c r="X157" i="4"/>
  <c r="W157" i="4"/>
  <c r="AE156" i="4"/>
  <c r="AD156" i="4"/>
  <c r="AC156" i="4"/>
  <c r="AB156" i="4"/>
  <c r="AA156" i="4"/>
  <c r="Y156" i="4"/>
  <c r="X156" i="4"/>
  <c r="W156" i="4"/>
  <c r="AE155" i="4"/>
  <c r="AD155" i="4"/>
  <c r="AC155" i="4"/>
  <c r="AB155" i="4"/>
  <c r="AA155" i="4"/>
  <c r="Y155" i="4"/>
  <c r="X155" i="4"/>
  <c r="W155" i="4"/>
  <c r="AE154" i="4"/>
  <c r="AD154" i="4"/>
  <c r="AC154" i="4"/>
  <c r="AB154" i="4"/>
  <c r="AA154" i="4"/>
  <c r="Y154" i="4"/>
  <c r="X154" i="4"/>
  <c r="W154" i="4"/>
  <c r="AE153" i="4"/>
  <c r="AD153" i="4"/>
  <c r="AC153" i="4"/>
  <c r="AB153" i="4"/>
  <c r="AA153" i="4"/>
  <c r="Y153" i="4"/>
  <c r="X153" i="4"/>
  <c r="W153" i="4"/>
  <c r="AE152" i="4"/>
  <c r="AD152" i="4"/>
  <c r="AC152" i="4"/>
  <c r="AB152" i="4"/>
  <c r="AA152" i="4"/>
  <c r="Y152" i="4"/>
  <c r="X152" i="4"/>
  <c r="W152" i="4"/>
  <c r="AE151" i="4"/>
  <c r="AD151" i="4"/>
  <c r="AC151" i="4"/>
  <c r="AB151" i="4"/>
  <c r="AA151" i="4"/>
  <c r="Y151" i="4"/>
  <c r="X151" i="4"/>
  <c r="W151" i="4"/>
  <c r="AE150" i="4"/>
  <c r="AD150" i="4"/>
  <c r="AC150" i="4"/>
  <c r="AB150" i="4"/>
  <c r="AA150" i="4"/>
  <c r="Y150" i="4"/>
  <c r="X150" i="4"/>
  <c r="W150" i="4"/>
  <c r="AE149" i="4"/>
  <c r="AD149" i="4"/>
  <c r="AC149" i="4"/>
  <c r="AB149" i="4"/>
  <c r="AA149" i="4"/>
  <c r="Y149" i="4"/>
  <c r="X149" i="4"/>
  <c r="W149" i="4"/>
  <c r="AE148" i="4"/>
  <c r="AD148" i="4"/>
  <c r="AC148" i="4"/>
  <c r="AB148" i="4"/>
  <c r="AA148" i="4"/>
  <c r="Y148" i="4"/>
  <c r="X148" i="4"/>
  <c r="W148" i="4"/>
  <c r="AE147" i="4"/>
  <c r="AD147" i="4"/>
  <c r="AC147" i="4"/>
  <c r="AB147" i="4"/>
  <c r="AA147" i="4"/>
  <c r="Y147" i="4"/>
  <c r="X147" i="4"/>
  <c r="W147" i="4"/>
  <c r="AE146" i="4"/>
  <c r="AD146" i="4"/>
  <c r="AC146" i="4"/>
  <c r="AB146" i="4"/>
  <c r="AA146" i="4"/>
  <c r="Y146" i="4"/>
  <c r="X146" i="4"/>
  <c r="W146" i="4"/>
  <c r="AE145" i="4"/>
  <c r="AD145" i="4"/>
  <c r="AC145" i="4"/>
  <c r="AB145" i="4"/>
  <c r="AA145" i="4"/>
  <c r="Y145" i="4"/>
  <c r="X145" i="4"/>
  <c r="W145" i="4"/>
  <c r="AE144" i="4"/>
  <c r="AD144" i="4"/>
  <c r="AC144" i="4"/>
  <c r="AB144" i="4"/>
  <c r="AA144" i="4"/>
  <c r="Y144" i="4"/>
  <c r="X144" i="4"/>
  <c r="W144" i="4"/>
  <c r="AE143" i="4"/>
  <c r="AD143" i="4"/>
  <c r="AC143" i="4"/>
  <c r="AB143" i="4"/>
  <c r="AA143" i="4"/>
  <c r="Y143" i="4"/>
  <c r="X143" i="4"/>
  <c r="W143" i="4"/>
  <c r="AE142" i="4"/>
  <c r="AD142" i="4"/>
  <c r="AC142" i="4"/>
  <c r="AB142" i="4"/>
  <c r="AA142" i="4"/>
  <c r="Y142" i="4"/>
  <c r="X142" i="4"/>
  <c r="W142" i="4"/>
  <c r="AE141" i="4"/>
  <c r="AD141" i="4"/>
  <c r="AC141" i="4"/>
  <c r="AB141" i="4"/>
  <c r="AA141" i="4"/>
  <c r="Y141" i="4"/>
  <c r="X141" i="4"/>
  <c r="W141" i="4"/>
  <c r="AE140" i="4"/>
  <c r="AD140" i="4"/>
  <c r="AC140" i="4"/>
  <c r="AB140" i="4"/>
  <c r="AA140" i="4"/>
  <c r="Y140" i="4"/>
  <c r="X140" i="4"/>
  <c r="W140" i="4"/>
  <c r="AE139" i="4"/>
  <c r="AD139" i="4"/>
  <c r="AC139" i="4"/>
  <c r="AB139" i="4"/>
  <c r="AA139" i="4"/>
  <c r="Y139" i="4"/>
  <c r="X139" i="4"/>
  <c r="W139" i="4"/>
  <c r="AE138" i="4"/>
  <c r="AD138" i="4"/>
  <c r="AC138" i="4"/>
  <c r="AB138" i="4"/>
  <c r="AA138" i="4"/>
  <c r="Y138" i="4"/>
  <c r="X138" i="4"/>
  <c r="W138" i="4"/>
  <c r="AE137" i="4"/>
  <c r="AD137" i="4"/>
  <c r="AC137" i="4"/>
  <c r="AB137" i="4"/>
  <c r="AA137" i="4"/>
  <c r="Y137" i="4"/>
  <c r="X137" i="4"/>
  <c r="W137" i="4"/>
  <c r="AE136" i="4"/>
  <c r="AD136" i="4"/>
  <c r="AC136" i="4"/>
  <c r="AB136" i="4"/>
  <c r="AA136" i="4"/>
  <c r="Y136" i="4"/>
  <c r="X136" i="4"/>
  <c r="W136" i="4"/>
  <c r="AE135" i="4"/>
  <c r="AD135" i="4"/>
  <c r="AC135" i="4"/>
  <c r="AB135" i="4"/>
  <c r="AA135" i="4"/>
  <c r="Y135" i="4"/>
  <c r="X135" i="4"/>
  <c r="W135" i="4"/>
  <c r="AE134" i="4"/>
  <c r="AD134" i="4"/>
  <c r="AC134" i="4"/>
  <c r="AB134" i="4"/>
  <c r="AA134" i="4"/>
  <c r="Y134" i="4"/>
  <c r="X134" i="4"/>
  <c r="W134" i="4"/>
  <c r="AE133" i="4"/>
  <c r="AD133" i="4"/>
  <c r="AC133" i="4"/>
  <c r="AB133" i="4"/>
  <c r="AA133" i="4"/>
  <c r="Y133" i="4"/>
  <c r="X133" i="4"/>
  <c r="W133" i="4"/>
  <c r="AE132" i="4"/>
  <c r="AD132" i="4"/>
  <c r="AC132" i="4"/>
  <c r="AB132" i="4"/>
  <c r="AA132" i="4"/>
  <c r="Y132" i="4"/>
  <c r="X132" i="4"/>
  <c r="W132" i="4"/>
  <c r="AE131" i="4"/>
  <c r="AD131" i="4"/>
  <c r="AC131" i="4"/>
  <c r="AB131" i="4"/>
  <c r="AA131" i="4"/>
  <c r="Y131" i="4"/>
  <c r="X131" i="4"/>
  <c r="W131" i="4"/>
  <c r="AE130" i="4"/>
  <c r="AD130" i="4"/>
  <c r="AC130" i="4"/>
  <c r="AB130" i="4"/>
  <c r="AA130" i="4"/>
  <c r="Y130" i="4"/>
  <c r="X130" i="4"/>
  <c r="W130" i="4"/>
  <c r="AE129" i="4"/>
  <c r="AD129" i="4"/>
  <c r="AC129" i="4"/>
  <c r="AB129" i="4"/>
  <c r="AA129" i="4"/>
  <c r="Y129" i="4"/>
  <c r="X129" i="4"/>
  <c r="W129" i="4"/>
  <c r="AE128" i="4"/>
  <c r="AD128" i="4"/>
  <c r="AC128" i="4"/>
  <c r="AB128" i="4"/>
  <c r="AA128" i="4"/>
  <c r="Y128" i="4"/>
  <c r="X128" i="4"/>
  <c r="W128" i="4"/>
  <c r="AE127" i="4"/>
  <c r="AD127" i="4"/>
  <c r="AC127" i="4"/>
  <c r="AB127" i="4"/>
  <c r="AA127" i="4"/>
  <c r="Y127" i="4"/>
  <c r="X127" i="4"/>
  <c r="W127" i="4"/>
  <c r="AE126" i="4"/>
  <c r="AD126" i="4"/>
  <c r="AC126" i="4"/>
  <c r="AB126" i="4"/>
  <c r="AA126" i="4"/>
  <c r="Y126" i="4"/>
  <c r="X126" i="4"/>
  <c r="W126" i="4"/>
  <c r="AE125" i="4"/>
  <c r="AD125" i="4"/>
  <c r="AC125" i="4"/>
  <c r="AB125" i="4"/>
  <c r="AA125" i="4"/>
  <c r="Y125" i="4"/>
  <c r="X125" i="4"/>
  <c r="W125" i="4"/>
  <c r="AE124" i="4"/>
  <c r="AD124" i="4"/>
  <c r="AC124" i="4"/>
  <c r="AB124" i="4"/>
  <c r="AA124" i="4"/>
  <c r="Y124" i="4"/>
  <c r="X124" i="4"/>
  <c r="W124" i="4"/>
  <c r="AE123" i="4"/>
  <c r="AD123" i="4"/>
  <c r="AC123" i="4"/>
  <c r="AB123" i="4"/>
  <c r="AA123" i="4"/>
  <c r="Y123" i="4"/>
  <c r="X123" i="4"/>
  <c r="W123" i="4"/>
  <c r="AE122" i="4"/>
  <c r="AD122" i="4"/>
  <c r="AC122" i="4"/>
  <c r="AB122" i="4"/>
  <c r="AA122" i="4"/>
  <c r="Y122" i="4"/>
  <c r="X122" i="4"/>
  <c r="W122" i="4"/>
  <c r="AE121" i="4"/>
  <c r="AD121" i="4"/>
  <c r="AC121" i="4"/>
  <c r="AB121" i="4"/>
  <c r="AA121" i="4"/>
  <c r="Y121" i="4"/>
  <c r="X121" i="4"/>
  <c r="W121" i="4"/>
  <c r="AE120" i="4"/>
  <c r="AD120" i="4"/>
  <c r="AC120" i="4"/>
  <c r="AB120" i="4"/>
  <c r="AA120" i="4"/>
  <c r="Y120" i="4"/>
  <c r="X120" i="4"/>
  <c r="W120" i="4"/>
  <c r="AE119" i="4"/>
  <c r="AD119" i="4"/>
  <c r="AC119" i="4"/>
  <c r="AB119" i="4"/>
  <c r="AA119" i="4"/>
  <c r="Y119" i="4"/>
  <c r="X119" i="4"/>
  <c r="W119" i="4"/>
  <c r="AE118" i="4"/>
  <c r="AD118" i="4"/>
  <c r="AC118" i="4"/>
  <c r="AB118" i="4"/>
  <c r="AA118" i="4"/>
  <c r="Y118" i="4"/>
  <c r="X118" i="4"/>
  <c r="W118" i="4"/>
  <c r="AE117" i="4"/>
  <c r="AD117" i="4"/>
  <c r="AC117" i="4"/>
  <c r="AB117" i="4"/>
  <c r="AA117" i="4"/>
  <c r="Y117" i="4"/>
  <c r="X117" i="4"/>
  <c r="W117" i="4"/>
  <c r="AE116" i="4"/>
  <c r="AD116" i="4"/>
  <c r="AC116" i="4"/>
  <c r="AB116" i="4"/>
  <c r="AA116" i="4"/>
  <c r="Y116" i="4"/>
  <c r="X116" i="4"/>
  <c r="W116" i="4"/>
  <c r="AE115" i="4"/>
  <c r="AD115" i="4"/>
  <c r="AC115" i="4"/>
  <c r="AB115" i="4"/>
  <c r="AA115" i="4"/>
  <c r="Y115" i="4"/>
  <c r="X115" i="4"/>
  <c r="W115" i="4"/>
  <c r="AE114" i="4"/>
  <c r="AD114" i="4"/>
  <c r="AC114" i="4"/>
  <c r="AB114" i="4"/>
  <c r="AA114" i="4"/>
  <c r="Y114" i="4"/>
  <c r="X114" i="4"/>
  <c r="W114" i="4"/>
  <c r="AE113" i="4"/>
  <c r="AD113" i="4"/>
  <c r="AC113" i="4"/>
  <c r="AB113" i="4"/>
  <c r="AA113" i="4"/>
  <c r="Y113" i="4"/>
  <c r="X113" i="4"/>
  <c r="W113" i="4"/>
  <c r="AE112" i="4"/>
  <c r="AD112" i="4"/>
  <c r="AC112" i="4"/>
  <c r="AB112" i="4"/>
  <c r="AA112" i="4"/>
  <c r="Y112" i="4"/>
  <c r="X112" i="4"/>
  <c r="W112" i="4"/>
  <c r="AE111" i="4"/>
  <c r="AD111" i="4"/>
  <c r="AC111" i="4"/>
  <c r="AB111" i="4"/>
  <c r="AA111" i="4"/>
  <c r="Y111" i="4"/>
  <c r="X111" i="4"/>
  <c r="W111" i="4"/>
  <c r="AE110" i="4"/>
  <c r="AD110" i="4"/>
  <c r="AC110" i="4"/>
  <c r="AB110" i="4"/>
  <c r="AA110" i="4"/>
  <c r="Y110" i="4"/>
  <c r="X110" i="4"/>
  <c r="W110" i="4"/>
  <c r="AE109" i="4"/>
  <c r="AD109" i="4"/>
  <c r="AC109" i="4"/>
  <c r="AB109" i="4"/>
  <c r="AA109" i="4"/>
  <c r="Y109" i="4"/>
  <c r="X109" i="4"/>
  <c r="W109" i="4"/>
  <c r="AE108" i="4"/>
  <c r="AD108" i="4"/>
  <c r="AC108" i="4"/>
  <c r="AB108" i="4"/>
  <c r="AA108" i="4"/>
  <c r="Y108" i="4"/>
  <c r="X108" i="4"/>
  <c r="W108" i="4"/>
  <c r="AE107" i="4"/>
  <c r="AD107" i="4"/>
  <c r="AC107" i="4"/>
  <c r="AB107" i="4"/>
  <c r="AA107" i="4"/>
  <c r="Y107" i="4"/>
  <c r="X107" i="4"/>
  <c r="W107" i="4"/>
  <c r="AE106" i="4"/>
  <c r="AD106" i="4"/>
  <c r="AC106" i="4"/>
  <c r="AB106" i="4"/>
  <c r="AA106" i="4"/>
  <c r="Y106" i="4"/>
  <c r="X106" i="4"/>
  <c r="W106" i="4"/>
  <c r="AE105" i="4"/>
  <c r="AD105" i="4"/>
  <c r="AC105" i="4"/>
  <c r="AB105" i="4"/>
  <c r="AA105" i="4"/>
  <c r="Y105" i="4"/>
  <c r="X105" i="4"/>
  <c r="W105" i="4"/>
  <c r="AE104" i="4"/>
  <c r="AD104" i="4"/>
  <c r="AC104" i="4"/>
  <c r="AB104" i="4"/>
  <c r="AA104" i="4"/>
  <c r="Y104" i="4"/>
  <c r="X104" i="4"/>
  <c r="W104" i="4"/>
  <c r="AE103" i="4"/>
  <c r="AD103" i="4"/>
  <c r="AC103" i="4"/>
  <c r="AB103" i="4"/>
  <c r="AA103" i="4"/>
  <c r="Y103" i="4"/>
  <c r="X103" i="4"/>
  <c r="W103" i="4"/>
  <c r="AE102" i="4"/>
  <c r="AD102" i="4"/>
  <c r="AC102" i="4"/>
  <c r="AB102" i="4"/>
  <c r="AA102" i="4"/>
  <c r="Y102" i="4"/>
  <c r="X102" i="4"/>
  <c r="W102" i="4"/>
  <c r="AE101" i="4"/>
  <c r="AD101" i="4"/>
  <c r="AC101" i="4"/>
  <c r="AB101" i="4"/>
  <c r="AA101" i="4"/>
  <c r="Y101" i="4"/>
  <c r="X101" i="4"/>
  <c r="W101" i="4"/>
  <c r="AE100" i="4"/>
  <c r="AD100" i="4"/>
  <c r="AC100" i="4"/>
  <c r="AB100" i="4"/>
  <c r="AA100" i="4"/>
  <c r="Y100" i="4"/>
  <c r="X100" i="4"/>
  <c r="W100" i="4"/>
  <c r="AE99" i="4"/>
  <c r="AD99" i="4"/>
  <c r="AC99" i="4"/>
  <c r="AB99" i="4"/>
  <c r="AA99" i="4"/>
  <c r="Y99" i="4"/>
  <c r="X99" i="4"/>
  <c r="W99" i="4"/>
  <c r="AE98" i="4"/>
  <c r="AD98" i="4"/>
  <c r="AC98" i="4"/>
  <c r="AB98" i="4"/>
  <c r="AA98" i="4"/>
  <c r="Y98" i="4"/>
  <c r="X98" i="4"/>
  <c r="W98" i="4"/>
  <c r="AE97" i="4"/>
  <c r="AD97" i="4"/>
  <c r="AC97" i="4"/>
  <c r="AB97" i="4"/>
  <c r="AA97" i="4"/>
  <c r="Y97" i="4"/>
  <c r="X97" i="4"/>
  <c r="W97" i="4"/>
  <c r="AE96" i="4"/>
  <c r="AD96" i="4"/>
  <c r="AC96" i="4"/>
  <c r="AB96" i="4"/>
  <c r="AA96" i="4"/>
  <c r="Y96" i="4"/>
  <c r="X96" i="4"/>
  <c r="W96" i="4"/>
  <c r="AE95" i="4"/>
  <c r="AD95" i="4"/>
  <c r="AC95" i="4"/>
  <c r="AB95" i="4"/>
  <c r="AA95" i="4"/>
  <c r="Y95" i="4"/>
  <c r="X95" i="4"/>
  <c r="W95" i="4"/>
  <c r="AE94" i="4"/>
  <c r="AD94" i="4"/>
  <c r="AC94" i="4"/>
  <c r="AB94" i="4"/>
  <c r="AA94" i="4"/>
  <c r="Y94" i="4"/>
  <c r="X94" i="4"/>
  <c r="W94" i="4"/>
  <c r="AE93" i="4"/>
  <c r="AD93" i="4"/>
  <c r="AC93" i="4"/>
  <c r="AB93" i="4"/>
  <c r="AA93" i="4"/>
  <c r="Y93" i="4"/>
  <c r="X93" i="4"/>
  <c r="W93" i="4"/>
  <c r="AE92" i="4"/>
  <c r="AD92" i="4"/>
  <c r="AC92" i="4"/>
  <c r="AB92" i="4"/>
  <c r="AA92" i="4"/>
  <c r="Y92" i="4"/>
  <c r="X92" i="4"/>
  <c r="W92" i="4"/>
  <c r="AE91" i="4"/>
  <c r="AD91" i="4"/>
  <c r="AC91" i="4"/>
  <c r="AB91" i="4"/>
  <c r="AA91" i="4"/>
  <c r="Y91" i="4"/>
  <c r="X91" i="4"/>
  <c r="W91" i="4"/>
  <c r="AE90" i="4"/>
  <c r="AD90" i="4"/>
  <c r="AC90" i="4"/>
  <c r="AB90" i="4"/>
  <c r="AA90" i="4"/>
  <c r="Y90" i="4"/>
  <c r="X90" i="4"/>
  <c r="W90" i="4"/>
  <c r="AE89" i="4"/>
  <c r="AD89" i="4"/>
  <c r="AC89" i="4"/>
  <c r="AB89" i="4"/>
  <c r="AA89" i="4"/>
  <c r="Y89" i="4"/>
  <c r="X89" i="4"/>
  <c r="W89" i="4"/>
  <c r="AE88" i="4"/>
  <c r="AD88" i="4"/>
  <c r="AC88" i="4"/>
  <c r="AB88" i="4"/>
  <c r="AA88" i="4"/>
  <c r="Y88" i="4"/>
  <c r="X88" i="4"/>
  <c r="W88" i="4"/>
  <c r="AE87" i="4"/>
  <c r="AD87" i="4"/>
  <c r="AC87" i="4"/>
  <c r="AB87" i="4"/>
  <c r="AA87" i="4"/>
  <c r="Y87" i="4"/>
  <c r="X87" i="4"/>
  <c r="W87" i="4"/>
  <c r="AE86" i="4"/>
  <c r="AD86" i="4"/>
  <c r="AC86" i="4"/>
  <c r="AB86" i="4"/>
  <c r="AA86" i="4"/>
  <c r="Y86" i="4"/>
  <c r="X86" i="4"/>
  <c r="W86" i="4"/>
  <c r="AE85" i="4"/>
  <c r="AD85" i="4"/>
  <c r="AC85" i="4"/>
  <c r="AB85" i="4"/>
  <c r="AA85" i="4"/>
  <c r="Y85" i="4"/>
  <c r="X85" i="4"/>
  <c r="W85" i="4"/>
  <c r="AE84" i="4"/>
  <c r="AD84" i="4"/>
  <c r="AC84" i="4"/>
  <c r="AB84" i="4"/>
  <c r="AA84" i="4"/>
  <c r="Y84" i="4"/>
  <c r="X84" i="4"/>
  <c r="W84" i="4"/>
  <c r="AE83" i="4"/>
  <c r="AD83" i="4"/>
  <c r="AC83" i="4"/>
  <c r="AB83" i="4"/>
  <c r="AA83" i="4"/>
  <c r="Y83" i="4"/>
  <c r="X83" i="4"/>
  <c r="W83" i="4"/>
  <c r="AE82" i="4"/>
  <c r="AD82" i="4"/>
  <c r="AC82" i="4"/>
  <c r="AB82" i="4"/>
  <c r="AA82" i="4"/>
  <c r="Y82" i="4"/>
  <c r="X82" i="4"/>
  <c r="W82" i="4"/>
  <c r="AE81" i="4"/>
  <c r="AD81" i="4"/>
  <c r="AC81" i="4"/>
  <c r="AB81" i="4"/>
  <c r="AA81" i="4"/>
  <c r="Y81" i="4"/>
  <c r="X81" i="4"/>
  <c r="W81" i="4"/>
  <c r="AE80" i="4"/>
  <c r="AD80" i="4"/>
  <c r="AC80" i="4"/>
  <c r="AB80" i="4"/>
  <c r="AA80" i="4"/>
  <c r="Y80" i="4"/>
  <c r="X80" i="4"/>
  <c r="W80" i="4"/>
  <c r="AE79" i="4"/>
  <c r="AD79" i="4"/>
  <c r="AC79" i="4"/>
  <c r="AB79" i="4"/>
  <c r="AA79" i="4"/>
  <c r="Y79" i="4"/>
  <c r="X79" i="4"/>
  <c r="W79" i="4"/>
  <c r="AE78" i="4"/>
  <c r="AD78" i="4"/>
  <c r="AC78" i="4"/>
  <c r="AB78" i="4"/>
  <c r="AA78" i="4"/>
  <c r="Y78" i="4"/>
  <c r="X78" i="4"/>
  <c r="W78" i="4"/>
  <c r="AE77" i="4"/>
  <c r="AD77" i="4"/>
  <c r="AC77" i="4"/>
  <c r="AB77" i="4"/>
  <c r="AA77" i="4"/>
  <c r="Y77" i="4"/>
  <c r="X77" i="4"/>
  <c r="W77" i="4"/>
  <c r="B12" i="8" l="1"/>
  <c r="C16" i="8" s="1"/>
  <c r="F16" i="8" s="1"/>
  <c r="E21" i="8" s="1"/>
  <c r="G21" i="8" s="1"/>
  <c r="G13" i="8"/>
  <c r="C19" i="8" s="1"/>
  <c r="F18" i="8" s="1"/>
  <c r="E22" i="8" s="1"/>
  <c r="G22" i="8" s="1"/>
  <c r="S79" i="5"/>
  <c r="G79" i="3" s="1"/>
  <c r="G8" i="3"/>
  <c r="G78" i="3" s="1"/>
  <c r="F8" i="3"/>
  <c r="S79" i="1"/>
  <c r="F79" i="3" s="1"/>
  <c r="U77" i="4"/>
  <c r="G23" i="8" l="1"/>
  <c r="H79" i="3"/>
  <c r="D95" i="3" s="1"/>
  <c r="D97" i="3" s="1"/>
  <c r="H8" i="3"/>
  <c r="H78" i="3" s="1"/>
  <c r="F7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NK2</author>
    <author>matumoto</author>
  </authors>
  <commentList>
    <comment ref="C4" authorId="0" shapeId="0" xr:uid="{00000000-0006-0000-0000-000001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C8" authorId="0" shapeId="0" xr:uid="{00000000-0006-0000-0000-000002000000}">
      <text>
        <r>
          <rPr>
            <b/>
            <sz val="9"/>
            <color indexed="10"/>
            <rFont val="ＭＳ Ｐゴシック"/>
            <family val="3"/>
            <charset val="128"/>
          </rPr>
          <t>所属名</t>
        </r>
        <r>
          <rPr>
            <sz val="9"/>
            <color indexed="81"/>
            <rFont val="ＭＳ Ｐゴシック"/>
            <family val="3"/>
            <charset val="128"/>
          </rPr>
          <t xml:space="preserve">
　大会プログラムに記載されます。なるべく全角６文字以内でお願いします。</t>
        </r>
      </text>
    </comment>
    <comment ref="D8" authorId="0" shapeId="0" xr:uid="{00000000-0006-0000-0000-000003000000}">
      <text>
        <r>
          <rPr>
            <b/>
            <sz val="9"/>
            <color indexed="10"/>
            <rFont val="ＭＳ Ｐゴシック"/>
            <family val="3"/>
            <charset val="128"/>
          </rPr>
          <t>フリガナ</t>
        </r>
        <r>
          <rPr>
            <sz val="9"/>
            <color indexed="81"/>
            <rFont val="ＭＳ Ｐゴシック"/>
            <family val="3"/>
            <charset val="128"/>
          </rPr>
          <t xml:space="preserve">
　所属名のフリガナが自動表示されます。違う場合は半角ｶﾀｶﾅで直接入力してください。大型電光掲示板の表示に使用します。なるべく１２文字以内で入力して下さい。</t>
        </r>
      </text>
    </comment>
    <comment ref="E8" authorId="0" shapeId="0" xr:uid="{00000000-0006-0000-0000-000004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F8" authorId="0" shapeId="0" xr:uid="{00000000-0006-0000-0000-000005000000}">
      <text>
        <r>
          <rPr>
            <b/>
            <sz val="9"/>
            <color indexed="10"/>
            <rFont val="ＭＳ Ｐゴシック"/>
            <family val="3"/>
            <charset val="128"/>
          </rPr>
          <t>男子</t>
        </r>
        <r>
          <rPr>
            <sz val="9"/>
            <color indexed="81"/>
            <rFont val="ＭＳ Ｐゴシック"/>
            <family val="3"/>
            <charset val="128"/>
          </rPr>
          <t xml:space="preserve">
　男子名簿に登録した男子の参加競技者総数を自動表示します。</t>
        </r>
      </text>
    </comment>
    <comment ref="G8" authorId="0" shapeId="0" xr:uid="{00000000-0006-0000-0000-000006000000}">
      <text>
        <r>
          <rPr>
            <b/>
            <sz val="9"/>
            <color indexed="10"/>
            <rFont val="ＭＳ Ｐゴシック"/>
            <family val="3"/>
            <charset val="128"/>
          </rPr>
          <t>女子</t>
        </r>
        <r>
          <rPr>
            <sz val="9"/>
            <color indexed="81"/>
            <rFont val="ＭＳ Ｐゴシック"/>
            <family val="3"/>
            <charset val="128"/>
          </rPr>
          <t xml:space="preserve">
　女子名簿に登録した女子の参加競技者総数を自動表示します</t>
        </r>
      </text>
    </comment>
    <comment ref="H8" authorId="0" shapeId="0" xr:uid="{00000000-0006-0000-0000-000007000000}">
      <text>
        <r>
          <rPr>
            <b/>
            <sz val="9"/>
            <color indexed="10"/>
            <rFont val="ＭＳ Ｐゴシック"/>
            <family val="3"/>
            <charset val="128"/>
          </rPr>
          <t>計</t>
        </r>
        <r>
          <rPr>
            <sz val="9"/>
            <color indexed="81"/>
            <rFont val="ＭＳ Ｐゴシック"/>
            <family val="3"/>
            <charset val="128"/>
          </rPr>
          <t xml:space="preserve">
　男女の合計を自動表示します。</t>
        </r>
      </text>
    </comment>
    <comment ref="C80" authorId="0" shapeId="0" xr:uid="{00000000-0006-0000-0000-000008000000}">
      <text>
        <r>
          <rPr>
            <b/>
            <sz val="9"/>
            <color indexed="10"/>
            <rFont val="ＭＳ Ｐゴシック"/>
            <family val="3"/>
            <charset val="128"/>
          </rPr>
          <t>所属名(英語)</t>
        </r>
        <r>
          <rPr>
            <sz val="9"/>
            <color indexed="81"/>
            <rFont val="ＭＳ Ｐゴシック"/>
            <family val="3"/>
            <charset val="128"/>
          </rPr>
          <t xml:space="preserve">
　所属団体の英語表記をなるべく公式なものを入力お願いします。</t>
        </r>
      </text>
    </comment>
    <comment ref="C87" authorId="1" shapeId="0" xr:uid="{00000000-0006-0000-0000-000009000000}">
      <text>
        <r>
          <rPr>
            <sz val="9"/>
            <color indexed="81"/>
            <rFont val="ＭＳ Ｐゴシック"/>
            <family val="3"/>
            <charset val="128"/>
          </rPr>
          <t>記録の確認などで連絡がつくようにしてください。</t>
        </r>
      </text>
    </comment>
    <comment ref="C88" authorId="1" shapeId="0" xr:uid="{00000000-0006-0000-0000-00000A000000}">
      <text>
        <r>
          <rPr>
            <sz val="9"/>
            <color indexed="81"/>
            <rFont val="ＭＳ Ｐゴシック"/>
            <family val="3"/>
            <charset val="128"/>
          </rPr>
          <t>記録の確認などで連絡がつくようにしてください。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NK2</author>
    <author>Shirane</author>
    <author>matsu-k</author>
  </authors>
  <commentList>
    <comment ref="B7" authorId="0" shapeId="0" xr:uid="{00000000-0006-0000-0100-00000100000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xr:uid="{00000000-0006-0000-0100-00000200000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xr:uid="{00000000-0006-0000-01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00000000-0006-0000-0100-00000400000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全角文字で入力</t>
        </r>
        <r>
          <rPr>
            <sz val="12"/>
            <color indexed="81"/>
            <rFont val="ＭＳ Ｐゴシック"/>
            <family val="3"/>
            <charset val="128"/>
          </rPr>
          <t>します。姓と名の間に全角スペースを１つ入れてください。氏名が６文字以上の場合はスペースは入れません。</t>
        </r>
      </text>
    </comment>
    <comment ref="G7" authorId="0" shapeId="0" xr:uid="{00000000-0006-0000-0100-00000500000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t>
        </r>
        <r>
          <rPr>
            <sz val="12"/>
            <color indexed="10"/>
            <rFont val="ＭＳ Ｐゴシック"/>
            <family val="3"/>
            <charset val="128"/>
          </rPr>
          <t>半角スペースを１つ以上</t>
        </r>
        <r>
          <rPr>
            <sz val="12"/>
            <color indexed="81"/>
            <rFont val="ＭＳ Ｐゴシック"/>
            <family val="3"/>
            <charset val="128"/>
          </rPr>
          <t>入れます。</t>
        </r>
      </text>
    </comment>
    <comment ref="I7" authorId="0" shapeId="0" xr:uid="{00000000-0006-0000-0100-000006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xr:uid="{00000000-0006-0000-0100-000007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0000000-0006-0000-0100-000008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xr:uid="{00000000-0006-0000-0100-000009000000}">
      <text>
        <r>
          <rPr>
            <b/>
            <sz val="12"/>
            <color indexed="10"/>
            <rFont val="ＭＳ Ｐゴシック"/>
            <family val="3"/>
            <charset val="128"/>
          </rPr>
          <t>生年</t>
        </r>
        <r>
          <rPr>
            <sz val="12"/>
            <color indexed="81"/>
            <rFont val="ＭＳ Ｐゴシック"/>
            <family val="3"/>
            <charset val="128"/>
          </rPr>
          <t xml:space="preserve">
　半角数字で、西暦を入力します。</t>
        </r>
        <r>
          <rPr>
            <sz val="9"/>
            <color indexed="81"/>
            <rFont val="ＭＳ Ｐゴシック"/>
            <family val="3"/>
            <charset val="128"/>
          </rPr>
          <t xml:space="preserve">
</t>
        </r>
      </text>
    </comment>
    <comment ref="N7" authorId="1" shapeId="0" xr:uid="{00000000-0006-0000-0100-00000A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xr:uid="{00000000-0006-0000-0100-00000B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xr:uid="{00000000-0006-0000-0100-00000C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xr:uid="{00000000-0006-0000-0100-00000D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S7" authorId="0" shapeId="0" xr:uid="{00000000-0006-0000-0100-00000E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xr:uid="{00000000-0006-0000-0100-00000F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xr:uid="{00000000-0006-0000-0100-000010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xr:uid="{00000000-0006-0000-0100-000011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xr:uid="{00000000-0006-0000-0100-000012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xr:uid="{00000000-0006-0000-0100-000013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xr:uid="{00000000-0006-0000-0100-000014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xr:uid="{00000000-0006-0000-0100-00001500000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リレーメンバーにはセルをクリックして、表示される右下の▼をクリックしてチーム【A～F】を選択します。間違って選択した場合は、Deleteキーで削除します。</t>
        </r>
      </text>
    </comment>
    <comment ref="AD7" authorId="0" shapeId="0" xr:uid="{00000000-0006-0000-0100-000016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text>
    </comment>
    <comment ref="AE7" authorId="0" shapeId="0" xr:uid="{00000000-0006-0000-0100-000017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xr:uid="{00000000-0006-0000-0100-00001800000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xr:uid="{00000000-0006-0000-0100-000019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で入力します。分と秒の区切り記号は共に「．（ドット）」です。
　３分３５秒８７は　　3.35.87
 と入力します。</t>
        </r>
      </text>
    </comment>
    <comment ref="AI7" authorId="0" shapeId="0" xr:uid="{00000000-0006-0000-0100-00001A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NK2</author>
    <author>Shirane</author>
    <author>matsu-k</author>
  </authors>
  <commentList>
    <comment ref="B7" authorId="0" shapeId="0" xr:uid="{00000000-0006-0000-0200-00000100000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xr:uid="{00000000-0006-0000-0200-00000200000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xr:uid="{00000000-0006-0000-02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00000000-0006-0000-0200-00000400000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全角文字で入力</t>
        </r>
        <r>
          <rPr>
            <sz val="12"/>
            <color indexed="81"/>
            <rFont val="ＭＳ Ｐゴシック"/>
            <family val="3"/>
            <charset val="128"/>
          </rPr>
          <t>します。姓と名の間に全角スペースを１つ入れてください。氏名が６文字以上の場合は空白は入れません。</t>
        </r>
      </text>
    </comment>
    <comment ref="G7" authorId="0" shapeId="0" xr:uid="{00000000-0006-0000-0200-00000500000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t>
        </r>
        <r>
          <rPr>
            <sz val="12"/>
            <color indexed="10"/>
            <rFont val="ＭＳ Ｐゴシック"/>
            <family val="3"/>
            <charset val="128"/>
          </rPr>
          <t>半角スペースを１つ以上</t>
        </r>
        <r>
          <rPr>
            <sz val="12"/>
            <color indexed="81"/>
            <rFont val="ＭＳ Ｐゴシック"/>
            <family val="3"/>
            <charset val="128"/>
          </rPr>
          <t>入れます。</t>
        </r>
      </text>
    </comment>
    <comment ref="I7" authorId="0" shapeId="0" xr:uid="{00000000-0006-0000-0200-000006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xr:uid="{00000000-0006-0000-0200-000007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0000000-0006-0000-0200-000008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xr:uid="{00000000-0006-0000-0200-000009000000}">
      <text>
        <r>
          <rPr>
            <b/>
            <sz val="12"/>
            <color indexed="10"/>
            <rFont val="ＭＳ Ｐゴシック"/>
            <family val="3"/>
            <charset val="128"/>
          </rPr>
          <t>生年</t>
        </r>
        <r>
          <rPr>
            <sz val="12"/>
            <color indexed="81"/>
            <rFont val="ＭＳ Ｐゴシック"/>
            <family val="3"/>
            <charset val="128"/>
          </rPr>
          <t xml:space="preserve">
　半角数字で、西暦を入力します。
</t>
        </r>
      </text>
    </comment>
    <comment ref="N7" authorId="1" shapeId="0" xr:uid="{00000000-0006-0000-0200-00000A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xr:uid="{00000000-0006-0000-0200-00000B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xr:uid="{00000000-0006-0000-0200-00000C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xr:uid="{00000000-0006-0000-0200-00000D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S7" authorId="0" shapeId="0" xr:uid="{00000000-0006-0000-0200-00000E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xr:uid="{00000000-0006-0000-0200-00000F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xr:uid="{00000000-0006-0000-0200-000010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xr:uid="{00000000-0006-0000-0200-000011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xr:uid="{00000000-0006-0000-0200-000012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xr:uid="{00000000-0006-0000-0200-000013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xr:uid="{00000000-0006-0000-0200-000014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xr:uid="{00000000-0006-0000-0200-00001500000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リレーメンバーにはセルをクリックして、表示される右下の▼をクリックして種別【中学・一高】を選択します。間違って選択した場合は、Deleteキーで削除します。</t>
        </r>
      </text>
    </comment>
    <comment ref="AD7" authorId="0" shapeId="0" xr:uid="{00000000-0006-0000-0200-000016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text>
    </comment>
    <comment ref="AE7" authorId="0" shapeId="0" xr:uid="{00000000-0006-0000-0200-000017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xr:uid="{00000000-0006-0000-0200-00001800000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xr:uid="{00000000-0006-0000-0200-000019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半角数字で入力します。分と秒の区切り記号は共に「．（ドット）」です。
　３分３５秒８７は　　3.35.87
 と入力します。</t>
        </r>
      </text>
    </comment>
    <comment ref="AI7" authorId="0" shapeId="0" xr:uid="{00000000-0006-0000-0200-00001A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sharedStrings.xml><?xml version="1.0" encoding="utf-8"?>
<sst xmlns="http://schemas.openxmlformats.org/spreadsheetml/2006/main" count="517" uniqueCount="232">
  <si>
    <t>競技者NO</t>
  </si>
  <si>
    <t>所属コード1</t>
  </si>
  <si>
    <t>所属コード2</t>
  </si>
  <si>
    <t>ナンバー</t>
  </si>
  <si>
    <t>ナンバー2</t>
  </si>
  <si>
    <t>競技者名</t>
  </si>
  <si>
    <t>競技者名カナ</t>
  </si>
  <si>
    <t>競技者名略称</t>
  </si>
  <si>
    <t>性別</t>
  </si>
  <si>
    <t>学年</t>
  </si>
  <si>
    <t>生年</t>
  </si>
  <si>
    <t>月日</t>
  </si>
  <si>
    <t>個人所属地名</t>
  </si>
  <si>
    <t>陸連コード</t>
  </si>
  <si>
    <t>参加競技-競技コード1</t>
  </si>
  <si>
    <t>参加競技-自己記録1</t>
  </si>
  <si>
    <t>参加競技-オープン参加FLG1</t>
  </si>
  <si>
    <t>参加競技-記録FLG1</t>
  </si>
  <si>
    <t>参加競技-競技コード2</t>
  </si>
  <si>
    <t>参加競技-自己記録2</t>
  </si>
  <si>
    <t>参加競技-オープン参加FLG2</t>
  </si>
  <si>
    <t>参加競技-記録FLG2</t>
  </si>
  <si>
    <t>参加競技-競技コード3</t>
  </si>
  <si>
    <t>参加競技-自己記録3</t>
  </si>
  <si>
    <t>参加競技-オープン参加FLG3</t>
  </si>
  <si>
    <t>参加競技-記録FLG3</t>
  </si>
  <si>
    <t>参加競技-競技コード4</t>
  </si>
  <si>
    <t>参加競技-自己記録4</t>
  </si>
  <si>
    <t>参加競技-オープン参加FLG4</t>
  </si>
  <si>
    <t>参加競技-記録FLG4</t>
  </si>
  <si>
    <t>参加競技-競技コード5</t>
  </si>
  <si>
    <t>参加競技-自己記録5</t>
  </si>
  <si>
    <t>参加競技-オープン参加FLG5</t>
  </si>
  <si>
    <t>参加競技-記録FLG5</t>
  </si>
  <si>
    <t>ナンバー</t>
    <phoneticPr fontId="1"/>
  </si>
  <si>
    <t>400mR</t>
    <phoneticPr fontId="1"/>
  </si>
  <si>
    <t>記録</t>
    <rPh sb="0" eb="2">
      <t>キロク</t>
    </rPh>
    <phoneticPr fontId="1"/>
  </si>
  <si>
    <t>1600mR</t>
    <phoneticPr fontId="1"/>
  </si>
  <si>
    <t>【管理者用】このシートは、絶対に変更しないでください。</t>
    <rPh sb="1" eb="4">
      <t>カンリシャ</t>
    </rPh>
    <rPh sb="4" eb="5">
      <t>ヨウ</t>
    </rPh>
    <rPh sb="13" eb="15">
      <t>ゼッタイ</t>
    </rPh>
    <rPh sb="16" eb="18">
      <t>ヘンコウ</t>
    </rPh>
    <phoneticPr fontId="4"/>
  </si>
  <si>
    <t>大会名</t>
    <rPh sb="0" eb="2">
      <t>タイカイ</t>
    </rPh>
    <rPh sb="2" eb="3">
      <t>メイ</t>
    </rPh>
    <phoneticPr fontId="4"/>
  </si>
  <si>
    <t>参加競技コードの設定</t>
    <rPh sb="0" eb="2">
      <t>サンカ</t>
    </rPh>
    <rPh sb="2" eb="4">
      <t>キョウギ</t>
    </rPh>
    <rPh sb="8" eb="10">
      <t>セッテイ</t>
    </rPh>
    <phoneticPr fontId="4"/>
  </si>
  <si>
    <t>【男子】</t>
    <rPh sb="1" eb="3">
      <t>ダンシ</t>
    </rPh>
    <phoneticPr fontId="4"/>
  </si>
  <si>
    <t>【女子】</t>
    <rPh sb="1" eb="3">
      <t>ジョシ</t>
    </rPh>
    <phoneticPr fontId="4"/>
  </si>
  <si>
    <t>リレー以外</t>
    <rPh sb="3" eb="5">
      <t>イガイ</t>
    </rPh>
    <phoneticPr fontId="4"/>
  </si>
  <si>
    <t>コード</t>
    <phoneticPr fontId="4"/>
  </si>
  <si>
    <t>リレー</t>
    <phoneticPr fontId="4"/>
  </si>
  <si>
    <t>男子</t>
    <rPh sb="0" eb="2">
      <t>ダンシ</t>
    </rPh>
    <phoneticPr fontId="4"/>
  </si>
  <si>
    <t>女子</t>
    <rPh sb="0" eb="2">
      <t>ジョシ</t>
    </rPh>
    <phoneticPr fontId="4"/>
  </si>
  <si>
    <t>種目１</t>
    <rPh sb="0" eb="2">
      <t>シュモク</t>
    </rPh>
    <phoneticPr fontId="4"/>
  </si>
  <si>
    <t>種目２</t>
    <rPh sb="0" eb="2">
      <t>シュモク</t>
    </rPh>
    <phoneticPr fontId="4"/>
  </si>
  <si>
    <t>種目３</t>
    <rPh sb="0" eb="2">
      <t>シュモク</t>
    </rPh>
    <phoneticPr fontId="4"/>
  </si>
  <si>
    <t>リレー１</t>
    <phoneticPr fontId="4"/>
  </si>
  <si>
    <t>リレー２</t>
  </si>
  <si>
    <t>都道府県名</t>
    <rPh sb="0" eb="4">
      <t>トドウフケン</t>
    </rPh>
    <rPh sb="4" eb="5">
      <t>メイ</t>
    </rPh>
    <phoneticPr fontId="4"/>
  </si>
  <si>
    <t>北海道</t>
  </si>
  <si>
    <t>神奈川</t>
  </si>
  <si>
    <t>選手参加人数一覧表</t>
    <rPh sb="0" eb="2">
      <t>センシュ</t>
    </rPh>
    <rPh sb="2" eb="4">
      <t>サンカ</t>
    </rPh>
    <rPh sb="4" eb="6">
      <t>ニンズウ</t>
    </rPh>
    <rPh sb="6" eb="9">
      <t>イチランヒョウ</t>
    </rPh>
    <phoneticPr fontId="4"/>
  </si>
  <si>
    <t>番号</t>
    <rPh sb="0" eb="2">
      <t>バンゴウ</t>
    </rPh>
    <phoneticPr fontId="4"/>
  </si>
  <si>
    <t>ﾌﾘｶﾞﾅ</t>
    <phoneticPr fontId="4"/>
  </si>
  <si>
    <t>計</t>
    <rPh sb="0" eb="1">
      <t>ケイ</t>
    </rPh>
    <phoneticPr fontId="4"/>
  </si>
  <si>
    <t>チェックシート</t>
    <phoneticPr fontId="4"/>
  </si>
  <si>
    <t>ナンバーの入力</t>
    <rPh sb="5" eb="7">
      <t>ニュウリョク</t>
    </rPh>
    <phoneticPr fontId="4"/>
  </si>
  <si>
    <t>公認記録の入力</t>
    <rPh sb="0" eb="2">
      <t>コウニン</t>
    </rPh>
    <rPh sb="2" eb="4">
      <t>キロク</t>
    </rPh>
    <rPh sb="5" eb="7">
      <t>ニュウリョク</t>
    </rPh>
    <phoneticPr fontId="4"/>
  </si>
  <si>
    <t>連絡担当者氏名：</t>
    <rPh sb="0" eb="2">
      <t>レンラク</t>
    </rPh>
    <rPh sb="2" eb="5">
      <t>タントウシャ</t>
    </rPh>
    <rPh sb="5" eb="7">
      <t>シメイ</t>
    </rPh>
    <phoneticPr fontId="4"/>
  </si>
  <si>
    <t>競技会名</t>
    <rPh sb="0" eb="3">
      <t>キョウギカイ</t>
    </rPh>
    <rPh sb="3" eb="4">
      <t>メイ</t>
    </rPh>
    <phoneticPr fontId="1"/>
  </si>
  <si>
    <t>NO</t>
    <phoneticPr fontId="1"/>
  </si>
  <si>
    <t>【csv変換用】このシートは、絶対に変更しないでください。</t>
    <rPh sb="4" eb="7">
      <t>ヘンカンヨウ</t>
    </rPh>
    <rPh sb="15" eb="17">
      <t>ゼッタイ</t>
    </rPh>
    <rPh sb="18" eb="20">
      <t>ヘンコウ</t>
    </rPh>
    <phoneticPr fontId="4"/>
  </si>
  <si>
    <t>入力例</t>
    <rPh sb="0" eb="2">
      <t>ニュウリョク</t>
    </rPh>
    <rPh sb="2" eb="3">
      <t>レイ</t>
    </rPh>
    <phoneticPr fontId="1"/>
  </si>
  <si>
    <t>島根　　陸生</t>
    <rPh sb="0" eb="2">
      <t>シマネ</t>
    </rPh>
    <rPh sb="4" eb="6">
      <t>リクオ</t>
    </rPh>
    <phoneticPr fontId="1"/>
  </si>
  <si>
    <t>全山陰陸上</t>
    <rPh sb="0" eb="1">
      <t>ゼン</t>
    </rPh>
    <rPh sb="1" eb="3">
      <t>サンイン</t>
    </rPh>
    <rPh sb="3" eb="5">
      <t>リクジョウ</t>
    </rPh>
    <phoneticPr fontId="1"/>
  </si>
  <si>
    <t>県選手権</t>
    <rPh sb="0" eb="1">
      <t>ケン</t>
    </rPh>
    <rPh sb="1" eb="4">
      <t>センシュケン</t>
    </rPh>
    <phoneticPr fontId="1"/>
  </si>
  <si>
    <t>走幅跳</t>
    <rPh sb="0" eb="1">
      <t>ソウ</t>
    </rPh>
    <rPh sb="1" eb="3">
      <t>ハバト</t>
    </rPh>
    <phoneticPr fontId="1"/>
  </si>
  <si>
    <t>6m25</t>
    <phoneticPr fontId="1"/>
  </si>
  <si>
    <t>県陸協記録会</t>
    <rPh sb="0" eb="1">
      <t>ケン</t>
    </rPh>
    <rPh sb="1" eb="3">
      <t>リクキョウ</t>
    </rPh>
    <rPh sb="3" eb="5">
      <t>キロク</t>
    </rPh>
    <rPh sb="5" eb="6">
      <t>カイ</t>
    </rPh>
    <phoneticPr fontId="1"/>
  </si>
  <si>
    <t>○</t>
    <phoneticPr fontId="1"/>
  </si>
  <si>
    <t>3.28.78</t>
    <phoneticPr fontId="1"/>
  </si>
  <si>
    <t>*上記の入力例に従ってデータ入力してください。</t>
    <rPh sb="1" eb="3">
      <t>ジョウキ</t>
    </rPh>
    <rPh sb="4" eb="6">
      <t>ニュウリョク</t>
    </rPh>
    <rPh sb="6" eb="7">
      <t>レイ</t>
    </rPh>
    <rPh sb="8" eb="9">
      <t>シタガ</t>
    </rPh>
    <rPh sb="14" eb="16">
      <t>ニュウリョク</t>
    </rPh>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</si>
  <si>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</si>
  <si>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</si>
  <si>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</si>
  <si>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</si>
  <si>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</si>
  <si>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</si>
  <si>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</si>
  <si>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</si>
  <si>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</si>
  <si>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</si>
  <si>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</si>
  <si>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</si>
  <si>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山梨</t>
    <phoneticPr fontId="1"/>
  </si>
  <si>
    <t>新潟</t>
    <phoneticPr fontId="1"/>
  </si>
  <si>
    <t>富山</t>
    <phoneticPr fontId="1"/>
  </si>
  <si>
    <t>石川</t>
    <phoneticPr fontId="1"/>
  </si>
  <si>
    <t>福井</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</si>
  <si>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</si>
  <si>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</si>
  <si>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</si>
  <si>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</si>
  <si>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</si>
  <si>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</si>
  <si>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</si>
  <si>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</si>
  <si>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</si>
  <si>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</si>
  <si>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</si>
  <si>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</si>
  <si>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</si>
  <si>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</si>
  <si>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</si>
  <si>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</si>
  <si>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</si>
  <si>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</si>
  <si>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</si>
  <si>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</si>
  <si>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</si>
  <si>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</si>
  <si>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</si>
  <si>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大分</t>
    <phoneticPr fontId="1"/>
  </si>
  <si>
    <t>熊本</t>
    <phoneticPr fontId="1"/>
  </si>
  <si>
    <t>宮崎</t>
    <phoneticPr fontId="1"/>
  </si>
  <si>
    <t>鹿児島</t>
    <phoneticPr fontId="1"/>
  </si>
  <si>
    <t>沖縄</t>
    <phoneticPr fontId="1"/>
  </si>
  <si>
    <t>女子個人種目合計</t>
    <rPh sb="0" eb="2">
      <t>ジョシ</t>
    </rPh>
    <rPh sb="2" eb="4">
      <t>コジン</t>
    </rPh>
    <rPh sb="4" eb="6">
      <t>シュモク</t>
    </rPh>
    <rPh sb="6" eb="8">
      <t>ゴウケイ</t>
    </rPh>
    <phoneticPr fontId="1"/>
  </si>
  <si>
    <t>男子個人種目合計</t>
    <rPh sb="0" eb="2">
      <t>ダンシ</t>
    </rPh>
    <rPh sb="2" eb="4">
      <t>コジン</t>
    </rPh>
    <rPh sb="4" eb="6">
      <t>シュモク</t>
    </rPh>
    <rPh sb="6" eb="8">
      <t>ゴウケイ</t>
    </rPh>
    <phoneticPr fontId="1"/>
  </si>
  <si>
    <t>男 子</t>
    <rPh sb="0" eb="1">
      <t>オトコ</t>
    </rPh>
    <rPh sb="2" eb="3">
      <t>シ</t>
    </rPh>
    <phoneticPr fontId="4"/>
  </si>
  <si>
    <t>女 子</t>
    <rPh sb="0" eb="1">
      <t>オンナ</t>
    </rPh>
    <rPh sb="2" eb="3">
      <t>シ</t>
    </rPh>
    <phoneticPr fontId="4"/>
  </si>
  <si>
    <t>走幅跳</t>
    <rPh sb="0" eb="1">
      <t>ソウ</t>
    </rPh>
    <rPh sb="1" eb="3">
      <t>ハバトビ</t>
    </rPh>
    <phoneticPr fontId="1"/>
  </si>
  <si>
    <t>5m97</t>
    <phoneticPr fontId="1"/>
  </si>
  <si>
    <t>松江北高</t>
    <rPh sb="0" eb="2">
      <t>マツエ</t>
    </rPh>
    <rPh sb="2" eb="3">
      <t>キタ</t>
    </rPh>
    <rPh sb="3" eb="4">
      <t>コウ</t>
    </rPh>
    <phoneticPr fontId="1"/>
  </si>
  <si>
    <t>松江二中</t>
    <rPh sb="0" eb="2">
      <t>マツエ</t>
    </rPh>
    <rPh sb="2" eb="3">
      <t>ニ</t>
    </rPh>
    <rPh sb="3" eb="4">
      <t>チュウ</t>
    </rPh>
    <phoneticPr fontId="1"/>
  </si>
  <si>
    <t>小学生・中学生でクラブチームで出場される場合個人種目における</t>
    <rPh sb="0" eb="2">
      <t>ショウガク</t>
    </rPh>
    <rPh sb="2" eb="3">
      <t>セイ</t>
    </rPh>
    <rPh sb="4" eb="7">
      <t>チュウガクセイ</t>
    </rPh>
    <rPh sb="15" eb="17">
      <t>シュツジョウ</t>
    </rPh>
    <rPh sb="20" eb="22">
      <t>バアイ</t>
    </rPh>
    <rPh sb="22" eb="24">
      <t>コジン</t>
    </rPh>
    <rPh sb="24" eb="26">
      <t>シュモク</t>
    </rPh>
    <phoneticPr fontId="4"/>
  </si>
  <si>
    <t>所属学校名を記入ください。（不足する場合はセルを追加して下さい。）</t>
    <rPh sb="0" eb="2">
      <t>ショゾク</t>
    </rPh>
    <rPh sb="2" eb="4">
      <t>ガッコウ</t>
    </rPh>
    <rPh sb="4" eb="5">
      <t>メイ</t>
    </rPh>
    <rPh sb="6" eb="8">
      <t>キニュウ</t>
    </rPh>
    <rPh sb="14" eb="16">
      <t>フソク</t>
    </rPh>
    <rPh sb="18" eb="20">
      <t>バアイ</t>
    </rPh>
    <rPh sb="24" eb="26">
      <t>ツイカ</t>
    </rPh>
    <rPh sb="28" eb="29">
      <t>クダ</t>
    </rPh>
    <phoneticPr fontId="4"/>
  </si>
  <si>
    <t xml:space="preserve">【男子】 </t>
    <rPh sb="1" eb="3">
      <t>ダンシ</t>
    </rPh>
    <phoneticPr fontId="4"/>
  </si>
  <si>
    <t>氏名</t>
    <rPh sb="0" eb="2">
      <t>シメイ</t>
    </rPh>
    <phoneticPr fontId="4"/>
  </si>
  <si>
    <t>学校名</t>
    <rPh sb="0" eb="2">
      <t>ガッコウ</t>
    </rPh>
    <rPh sb="2" eb="3">
      <t>メイ</t>
    </rPh>
    <phoneticPr fontId="4"/>
  </si>
  <si>
    <t>登録陸協</t>
    <rPh sb="0" eb="2">
      <t>トウロク</t>
    </rPh>
    <rPh sb="2" eb="4">
      <t>リクキョウ</t>
    </rPh>
    <phoneticPr fontId="1"/>
  </si>
  <si>
    <t>島根</t>
    <rPh sb="0" eb="2">
      <t>シマネ</t>
    </rPh>
    <phoneticPr fontId="1"/>
  </si>
  <si>
    <t>岡山</t>
    <rPh sb="0" eb="2">
      <t>オカヤマ</t>
    </rPh>
    <phoneticPr fontId="1"/>
  </si>
  <si>
    <t>登録都道府県名</t>
    <rPh sb="0" eb="2">
      <t>トウロク</t>
    </rPh>
    <rPh sb="2" eb="6">
      <t>トドウフケン</t>
    </rPh>
    <rPh sb="6" eb="7">
      <t>メイ</t>
    </rPh>
    <phoneticPr fontId="4"/>
  </si>
  <si>
    <t>電話番号：</t>
    <rPh sb="0" eb="2">
      <t>デンワ</t>
    </rPh>
    <rPh sb="2" eb="4">
      <t>バンゴウ</t>
    </rPh>
    <phoneticPr fontId="4"/>
  </si>
  <si>
    <t>チーム</t>
    <phoneticPr fontId="1"/>
  </si>
  <si>
    <t>A</t>
    <phoneticPr fontId="1"/>
  </si>
  <si>
    <t>B</t>
    <phoneticPr fontId="1"/>
  </si>
  <si>
    <t>出場種目①</t>
    <rPh sb="0" eb="2">
      <t>シュツジョウ</t>
    </rPh>
    <rPh sb="2" eb="4">
      <t>シュモク</t>
    </rPh>
    <phoneticPr fontId="1"/>
  </si>
  <si>
    <t>出場種目②</t>
    <rPh sb="0" eb="2">
      <t>シュツジョウ</t>
    </rPh>
    <rPh sb="2" eb="4">
      <t>シュモク</t>
    </rPh>
    <phoneticPr fontId="1"/>
  </si>
  <si>
    <t>記録①</t>
    <rPh sb="0" eb="2">
      <t>キロク</t>
    </rPh>
    <phoneticPr fontId="1"/>
  </si>
  <si>
    <t>記録②</t>
    <rPh sb="0" eb="2">
      <t>キロク</t>
    </rPh>
    <phoneticPr fontId="1"/>
  </si>
  <si>
    <t>益田市陸協（注：郡市陸協は市、郡が入ります。×益田陸協）</t>
    <rPh sb="0" eb="3">
      <t>マスダシ</t>
    </rPh>
    <rPh sb="3" eb="5">
      <t>リクキョウ</t>
    </rPh>
    <rPh sb="6" eb="7">
      <t>チュウ</t>
    </rPh>
    <rPh sb="8" eb="10">
      <t>グンシ</t>
    </rPh>
    <rPh sb="10" eb="12">
      <t>リクキョウ</t>
    </rPh>
    <rPh sb="13" eb="14">
      <t>シ</t>
    </rPh>
    <rPh sb="15" eb="16">
      <t>グン</t>
    </rPh>
    <rPh sb="17" eb="18">
      <t>ハイ</t>
    </rPh>
    <rPh sb="23" eb="25">
      <t>マスダ</t>
    </rPh>
    <rPh sb="25" eb="26">
      <t>リク</t>
    </rPh>
    <rPh sb="26" eb="27">
      <t>キョウ</t>
    </rPh>
    <phoneticPr fontId="1"/>
  </si>
  <si>
    <t>[男子]</t>
    <rPh sb="1" eb="3">
      <t>ダンシ</t>
    </rPh>
    <phoneticPr fontId="1"/>
  </si>
  <si>
    <t>[女子]</t>
    <rPh sb="1" eb="3">
      <t>ジョシ</t>
    </rPh>
    <phoneticPr fontId="1"/>
  </si>
  <si>
    <t>学連地区</t>
    <rPh sb="0" eb="1">
      <t>ガク</t>
    </rPh>
    <rPh sb="1" eb="2">
      <t>レン</t>
    </rPh>
    <rPh sb="2" eb="4">
      <t>チク</t>
    </rPh>
    <phoneticPr fontId="1"/>
  </si>
  <si>
    <t>7-</t>
    <phoneticPr fontId="1"/>
  </si>
  <si>
    <t>島根　　陸子</t>
    <rPh sb="0" eb="2">
      <t>シマネ</t>
    </rPh>
    <rPh sb="4" eb="5">
      <t>リク</t>
    </rPh>
    <rPh sb="5" eb="6">
      <t>コ</t>
    </rPh>
    <phoneticPr fontId="1"/>
  </si>
  <si>
    <t>参加料合計</t>
    <rPh sb="0" eb="3">
      <t>サンカリョウ</t>
    </rPh>
    <rPh sb="3" eb="5">
      <t>ゴウケイ</t>
    </rPh>
    <phoneticPr fontId="1"/>
  </si>
  <si>
    <t>個人種目数</t>
    <rPh sb="0" eb="2">
      <t>コジン</t>
    </rPh>
    <rPh sb="2" eb="4">
      <t>シュモク</t>
    </rPh>
    <rPh sb="4" eb="5">
      <t>スウ</t>
    </rPh>
    <phoneticPr fontId="4"/>
  </si>
  <si>
    <t>総人数</t>
    <rPh sb="0" eb="1">
      <t>フサ</t>
    </rPh>
    <rPh sb="1" eb="3">
      <t>ニンズウ</t>
    </rPh>
    <phoneticPr fontId="4"/>
  </si>
  <si>
    <t>登録団体名</t>
    <rPh sb="0" eb="2">
      <t>トウロク</t>
    </rPh>
    <rPh sb="2" eb="4">
      <t>ダンタイ</t>
    </rPh>
    <rPh sb="4" eb="5">
      <t>メイ</t>
    </rPh>
    <phoneticPr fontId="1"/>
  </si>
  <si>
    <t>登録団体名</t>
    <rPh sb="0" eb="2">
      <t>トウロク</t>
    </rPh>
    <rPh sb="2" eb="4">
      <t>ダンタイ</t>
    </rPh>
    <rPh sb="4" eb="5">
      <t>メイ</t>
    </rPh>
    <phoneticPr fontId="4"/>
  </si>
  <si>
    <t>登録団体名の例：全角6文字以内を基本</t>
    <rPh sb="0" eb="2">
      <t>トウロク</t>
    </rPh>
    <rPh sb="2" eb="4">
      <t>ダンタイ</t>
    </rPh>
    <rPh sb="4" eb="5">
      <t>メイ</t>
    </rPh>
    <rPh sb="6" eb="7">
      <t>レイ</t>
    </rPh>
    <rPh sb="8" eb="10">
      <t>ゼンカク</t>
    </rPh>
    <rPh sb="11" eb="13">
      <t>モジ</t>
    </rPh>
    <rPh sb="13" eb="15">
      <t>イナイ</t>
    </rPh>
    <rPh sb="16" eb="18">
      <t>キホン</t>
    </rPh>
    <phoneticPr fontId="1"/>
  </si>
  <si>
    <t>*必ず登録している団体名を入力してください。</t>
    <rPh sb="1" eb="2">
      <t>カナラ</t>
    </rPh>
    <rPh sb="3" eb="5">
      <t>トウロク</t>
    </rPh>
    <rPh sb="9" eb="11">
      <t>ダンタイ</t>
    </rPh>
    <rPh sb="11" eb="12">
      <t>メイ</t>
    </rPh>
    <rPh sb="13" eb="15">
      <t>ニュウリョク</t>
    </rPh>
    <phoneticPr fontId="1"/>
  </si>
  <si>
    <t>松江陸上教室　島根AC　島根県立大</t>
    <rPh sb="12" eb="14">
      <t>シマネ</t>
    </rPh>
    <rPh sb="14" eb="16">
      <t>ケンリツ</t>
    </rPh>
    <rPh sb="16" eb="17">
      <t>ダイ</t>
    </rPh>
    <phoneticPr fontId="1"/>
  </si>
  <si>
    <t>出場種目③</t>
    <rPh sb="0" eb="2">
      <t>シュツジョウ</t>
    </rPh>
    <rPh sb="2" eb="4">
      <t>シュモク</t>
    </rPh>
    <phoneticPr fontId="1"/>
  </si>
  <si>
    <t>記録③</t>
    <rPh sb="0" eb="2">
      <t>キロク</t>
    </rPh>
    <phoneticPr fontId="1"/>
  </si>
  <si>
    <t>A</t>
    <phoneticPr fontId="1"/>
  </si>
  <si>
    <t>B</t>
    <phoneticPr fontId="1"/>
  </si>
  <si>
    <t>参加種別</t>
    <rPh sb="0" eb="2">
      <t>サンカ</t>
    </rPh>
    <rPh sb="2" eb="4">
      <t>シュベツ</t>
    </rPh>
    <phoneticPr fontId="1"/>
  </si>
  <si>
    <t>参加料金額　　　　個人種目</t>
    <rPh sb="0" eb="3">
      <t>サンカリョウ</t>
    </rPh>
    <rPh sb="3" eb="5">
      <t>キンガク</t>
    </rPh>
    <rPh sb="9" eb="11">
      <t>コジン</t>
    </rPh>
    <rPh sb="11" eb="13">
      <t>シュモク</t>
    </rPh>
    <phoneticPr fontId="1"/>
  </si>
  <si>
    <t>　　　　　　　　　　　　　リレー</t>
    <phoneticPr fontId="1"/>
  </si>
  <si>
    <t>金額確認してください。</t>
    <rPh sb="0" eb="2">
      <t>キンガク</t>
    </rPh>
    <rPh sb="2" eb="4">
      <t>カクニン</t>
    </rPh>
    <phoneticPr fontId="1"/>
  </si>
  <si>
    <t>選択してください。</t>
    <rPh sb="0" eb="2">
      <t>センタク</t>
    </rPh>
    <phoneticPr fontId="1"/>
  </si>
  <si>
    <t>携帯番号(緊急連絡先)：</t>
    <rPh sb="0" eb="2">
      <t>ケイタイ</t>
    </rPh>
    <rPh sb="2" eb="4">
      <t>バンゴウ</t>
    </rPh>
    <rPh sb="5" eb="7">
      <t>キンキュウ</t>
    </rPh>
    <rPh sb="7" eb="10">
      <t>レンラクサキ</t>
    </rPh>
    <phoneticPr fontId="4"/>
  </si>
  <si>
    <r>
      <t>団体の登録都道府県を選択して下さい。</t>
    </r>
    <r>
      <rPr>
        <sz val="11"/>
        <color rgb="FFFF0000"/>
        <rFont val="ＭＳ Ｐゴシック"/>
        <family val="3"/>
        <charset val="128"/>
        <scheme val="minor"/>
      </rPr>
      <t>大学で複数の個人登録県がある場合は「男子」「女子」のシートで直接入力してください。</t>
    </r>
    <rPh sb="0" eb="2">
      <t>ダンタイ</t>
    </rPh>
    <rPh sb="3" eb="5">
      <t>トウロク</t>
    </rPh>
    <rPh sb="5" eb="7">
      <t>トドウ</t>
    </rPh>
    <rPh sb="7" eb="8">
      <t>フ</t>
    </rPh>
    <rPh sb="8" eb="9">
      <t>ケン</t>
    </rPh>
    <rPh sb="10" eb="12">
      <t>センタク</t>
    </rPh>
    <rPh sb="14" eb="15">
      <t>クダ</t>
    </rPh>
    <rPh sb="18" eb="20">
      <t>ダイガク</t>
    </rPh>
    <rPh sb="21" eb="23">
      <t>フクスウ</t>
    </rPh>
    <rPh sb="24" eb="26">
      <t>コジン</t>
    </rPh>
    <rPh sb="26" eb="28">
      <t>トウロク</t>
    </rPh>
    <rPh sb="28" eb="29">
      <t>ケン</t>
    </rPh>
    <rPh sb="32" eb="34">
      <t>バアイ</t>
    </rPh>
    <rPh sb="36" eb="38">
      <t>ダンシ</t>
    </rPh>
    <rPh sb="40" eb="42">
      <t>ジョシ</t>
    </rPh>
    <rPh sb="48" eb="50">
      <t>チョクセツ</t>
    </rPh>
    <rPh sb="50" eb="52">
      <t>ニュウリョク</t>
    </rPh>
    <phoneticPr fontId="1"/>
  </si>
  <si>
    <t>島根</t>
  </si>
  <si>
    <r>
      <t>ファイル名の変更</t>
    </r>
    <r>
      <rPr>
        <sz val="10"/>
        <rFont val="ＭＳ Ｐゴシック"/>
        <family val="3"/>
        <charset val="128"/>
      </rPr>
      <t>（例　大社高)</t>
    </r>
    <rPh sb="4" eb="5">
      <t>メイ</t>
    </rPh>
    <rPh sb="6" eb="8">
      <t>ヘンコウ</t>
    </rPh>
    <rPh sb="9" eb="10">
      <t>レイ</t>
    </rPh>
    <rPh sb="11" eb="13">
      <t>タイシャ</t>
    </rPh>
    <rPh sb="13" eb="14">
      <t>コウ</t>
    </rPh>
    <phoneticPr fontId="4"/>
  </si>
  <si>
    <t>㊟ファイルの行を削除、またファイル内でコピー＆ペーストでデータの移動をしないでください。</t>
    <rPh sb="6" eb="7">
      <t>ギョウ</t>
    </rPh>
    <rPh sb="8" eb="10">
      <t>サクジョ</t>
    </rPh>
    <rPh sb="17" eb="18">
      <t>ナイ</t>
    </rPh>
    <rPh sb="32" eb="34">
      <t>イドウ</t>
    </rPh>
    <phoneticPr fontId="1"/>
  </si>
  <si>
    <t>競技者名英語表記</t>
    <rPh sb="4" eb="6">
      <t>エイゴ</t>
    </rPh>
    <rPh sb="6" eb="8">
      <t>ヒョウキ</t>
    </rPh>
    <phoneticPr fontId="1"/>
  </si>
  <si>
    <t>SHIMANE Rikuo</t>
    <phoneticPr fontId="1"/>
  </si>
  <si>
    <t>出雲大</t>
    <rPh sb="0" eb="2">
      <t>イズモ</t>
    </rPh>
    <rPh sb="2" eb="3">
      <t>ダイ</t>
    </rPh>
    <phoneticPr fontId="1"/>
  </si>
  <si>
    <t>SHIMANE Rikuko</t>
    <phoneticPr fontId="1"/>
  </si>
  <si>
    <t>登録団体名(英語)</t>
    <rPh sb="0" eb="2">
      <t>トウロク</t>
    </rPh>
    <rPh sb="2" eb="4">
      <t>ダンタイ</t>
    </rPh>
    <rPh sb="4" eb="5">
      <t>メイ</t>
    </rPh>
    <rPh sb="6" eb="8">
      <t>エイゴ</t>
    </rPh>
    <phoneticPr fontId="4"/>
  </si>
  <si>
    <t>県コード</t>
    <rPh sb="0" eb="1">
      <t>ケン</t>
    </rPh>
    <phoneticPr fontId="1"/>
  </si>
  <si>
    <t>ｼﾏﾈ ﾘｸｵ</t>
    <phoneticPr fontId="1"/>
  </si>
  <si>
    <t>３文字</t>
    <rPh sb="1" eb="3">
      <t>モジ</t>
    </rPh>
    <phoneticPr fontId="1"/>
  </si>
  <si>
    <t>JPN</t>
    <phoneticPr fontId="1"/>
  </si>
  <si>
    <t>国籍</t>
    <rPh sb="0" eb="2">
      <t>コクセキ</t>
    </rPh>
    <phoneticPr fontId="1"/>
  </si>
  <si>
    <t>パスポート表記を基本とする</t>
    <rPh sb="5" eb="7">
      <t>ヒョウキ</t>
    </rPh>
    <rPh sb="8" eb="10">
      <t>キホン</t>
    </rPh>
    <phoneticPr fontId="1"/>
  </si>
  <si>
    <t>小学、中学
高校、大学　のみ</t>
    <rPh sb="0" eb="1">
      <t>ショウ</t>
    </rPh>
    <rPh sb="1" eb="2">
      <t>ガク</t>
    </rPh>
    <rPh sb="3" eb="5">
      <t>チュウガク</t>
    </rPh>
    <rPh sb="6" eb="8">
      <t>コウコウ</t>
    </rPh>
    <rPh sb="9" eb="10">
      <t>ダイ</t>
    </rPh>
    <rPh sb="10" eb="11">
      <t>ガク</t>
    </rPh>
    <phoneticPr fontId="1"/>
  </si>
  <si>
    <t>西暦</t>
    <rPh sb="0" eb="2">
      <t>セイレキ</t>
    </rPh>
    <phoneticPr fontId="1"/>
  </si>
  <si>
    <r>
      <t>選手参加申込（</t>
    </r>
    <r>
      <rPr>
        <sz val="24"/>
        <color indexed="12"/>
        <rFont val="ＭＳ ゴシック"/>
        <family val="3"/>
        <charset val="128"/>
      </rPr>
      <t>男子</t>
    </r>
    <r>
      <rPr>
        <sz val="24"/>
        <rFont val="ＭＳ ゴシック"/>
        <family val="3"/>
        <charset val="128"/>
      </rPr>
      <t>）</t>
    </r>
    <rPh sb="0" eb="1">
      <t>セン</t>
    </rPh>
    <rPh sb="1" eb="2">
      <t>テ</t>
    </rPh>
    <rPh sb="2" eb="3">
      <t>サン</t>
    </rPh>
    <rPh sb="3" eb="4">
      <t>クワ</t>
    </rPh>
    <rPh sb="4" eb="5">
      <t>サル</t>
    </rPh>
    <rPh sb="5" eb="6">
      <t>コミ</t>
    </rPh>
    <rPh sb="7" eb="8">
      <t>ダン</t>
    </rPh>
    <rPh sb="8" eb="9">
      <t>シ</t>
    </rPh>
    <phoneticPr fontId="4"/>
  </si>
  <si>
    <t>学年</t>
    <phoneticPr fontId="1"/>
  </si>
  <si>
    <r>
      <t>選手参加申込（</t>
    </r>
    <r>
      <rPr>
        <sz val="24"/>
        <color indexed="10"/>
        <rFont val="ＭＳ ゴシック"/>
        <family val="3"/>
        <charset val="128"/>
      </rPr>
      <t>女子</t>
    </r>
    <r>
      <rPr>
        <sz val="24"/>
        <rFont val="ＭＳ ゴシック"/>
        <family val="3"/>
        <charset val="128"/>
      </rPr>
      <t>）</t>
    </r>
    <rPh sb="0" eb="1">
      <t>セン</t>
    </rPh>
    <rPh sb="1" eb="2">
      <t>テ</t>
    </rPh>
    <rPh sb="2" eb="3">
      <t>サン</t>
    </rPh>
    <rPh sb="3" eb="4">
      <t>クワ</t>
    </rPh>
    <rPh sb="4" eb="5">
      <t>サル</t>
    </rPh>
    <rPh sb="5" eb="6">
      <t>コミ</t>
    </rPh>
    <rPh sb="7" eb="9">
      <t>ジョシ</t>
    </rPh>
    <phoneticPr fontId="4"/>
  </si>
  <si>
    <t>島根</t>
    <rPh sb="0" eb="2">
      <t>シマネ</t>
    </rPh>
    <phoneticPr fontId="1"/>
  </si>
  <si>
    <t>島根</t>
    <rPh sb="0" eb="2">
      <t>シマネ</t>
    </rPh>
    <phoneticPr fontId="46"/>
  </si>
  <si>
    <t>一般・高校5000m</t>
    <rPh sb="0" eb="2">
      <t>イッパン</t>
    </rPh>
    <rPh sb="3" eb="5">
      <t>コウコウ</t>
    </rPh>
    <phoneticPr fontId="1"/>
  </si>
  <si>
    <t>直接入力してください。</t>
    <rPh sb="0" eb="2">
      <t>チョクセツ</t>
    </rPh>
    <rPh sb="2" eb="4">
      <t>ニュウリョク</t>
    </rPh>
    <phoneticPr fontId="1"/>
  </si>
  <si>
    <t>所属団体名</t>
    <rPh sb="0" eb="2">
      <t>ショゾク</t>
    </rPh>
    <rPh sb="2" eb="4">
      <t>ダンタイ</t>
    </rPh>
    <rPh sb="4" eb="5">
      <t>メイ</t>
    </rPh>
    <phoneticPr fontId="1"/>
  </si>
  <si>
    <t>所在地</t>
    <rPh sb="0" eb="3">
      <t>ショザイチ</t>
    </rPh>
    <phoneticPr fontId="1"/>
  </si>
  <si>
    <t>電話</t>
    <rPh sb="0" eb="2">
      <t>デンワ</t>
    </rPh>
    <phoneticPr fontId="1"/>
  </si>
  <si>
    <t>申込責任者</t>
    <rPh sb="0" eb="1">
      <t>モウ</t>
    </rPh>
    <rPh sb="1" eb="2">
      <t>コ</t>
    </rPh>
    <rPh sb="2" eb="4">
      <t>セキニン</t>
    </rPh>
    <rPh sb="4" eb="5">
      <t>モノ</t>
    </rPh>
    <phoneticPr fontId="1"/>
  </si>
  <si>
    <t>携帯電話：</t>
    <rPh sb="0" eb="2">
      <t>ケイタイ</t>
    </rPh>
    <rPh sb="2" eb="4">
      <t>デンワ</t>
    </rPh>
    <phoneticPr fontId="4"/>
  </si>
  <si>
    <t>種目</t>
    <rPh sb="0" eb="2">
      <t>シュモク</t>
    </rPh>
    <phoneticPr fontId="1"/>
  </si>
  <si>
    <t>参加人数</t>
    <rPh sb="0" eb="2">
      <t>サンカ</t>
    </rPh>
    <rPh sb="2" eb="4">
      <t>ニンズウ</t>
    </rPh>
    <phoneticPr fontId="1"/>
  </si>
  <si>
    <t>男子種目</t>
    <rPh sb="0" eb="2">
      <t>ダンシ</t>
    </rPh>
    <rPh sb="2" eb="4">
      <t>シュモク</t>
    </rPh>
    <phoneticPr fontId="1"/>
  </si>
  <si>
    <t>女子種目</t>
    <rPh sb="0" eb="2">
      <t>ジョシ</t>
    </rPh>
    <rPh sb="2" eb="4">
      <t>シュモク</t>
    </rPh>
    <phoneticPr fontId="1"/>
  </si>
  <si>
    <r>
      <t>　参加人数は</t>
    </r>
    <r>
      <rPr>
        <b/>
        <u/>
        <sz val="10"/>
        <rFont val="ＭＳ Ｐゴシック"/>
        <family val="3"/>
        <charset val="128"/>
      </rPr>
      <t>自動入力されます</t>
    </r>
    <r>
      <rPr>
        <b/>
        <sz val="10"/>
        <rFont val="ＭＳ Ｐゴシック"/>
        <family val="3"/>
        <charset val="128"/>
      </rPr>
      <t>。</t>
    </r>
    <rPh sb="1" eb="3">
      <t>サンカ</t>
    </rPh>
    <rPh sb="3" eb="5">
      <t>ニンズウ</t>
    </rPh>
    <rPh sb="6" eb="8">
      <t>ジドウ</t>
    </rPh>
    <rPh sb="8" eb="10">
      <t>ニュウリョク</t>
    </rPh>
    <phoneticPr fontId="1"/>
  </si>
  <si>
    <t>男子</t>
    <rPh sb="0" eb="2">
      <t>ダンシ</t>
    </rPh>
    <phoneticPr fontId="1"/>
  </si>
  <si>
    <t>合計</t>
    <rPh sb="0" eb="2">
      <t>ゴウケイ</t>
    </rPh>
    <phoneticPr fontId="1"/>
  </si>
  <si>
    <t>女子</t>
    <rPh sb="0" eb="2">
      <t>ジョシ</t>
    </rPh>
    <phoneticPr fontId="1"/>
  </si>
  <si>
    <t>円</t>
    <rPh sb="0" eb="1">
      <t>エン</t>
    </rPh>
    <phoneticPr fontId="1"/>
  </si>
  <si>
    <t>×</t>
    <phoneticPr fontId="1"/>
  </si>
  <si>
    <t>種目　＝</t>
    <rPh sb="0" eb="2">
      <t>シュモク</t>
    </rPh>
    <phoneticPr fontId="1"/>
  </si>
  <si>
    <t>×</t>
  </si>
  <si>
    <t>円</t>
    <rPh sb="0" eb="1">
      <t>エン</t>
    </rPh>
    <phoneticPr fontId="46"/>
  </si>
  <si>
    <t>合計</t>
    <rPh sb="0" eb="2">
      <t>ゴウケイ</t>
    </rPh>
    <phoneticPr fontId="46"/>
  </si>
  <si>
    <t>備考</t>
    <rPh sb="0" eb="2">
      <t>ビコウ</t>
    </rPh>
    <phoneticPr fontId="1"/>
  </si>
  <si>
    <t>中学3000m</t>
    <rPh sb="0" eb="2">
      <t>チュウガク</t>
    </rPh>
    <phoneticPr fontId="1"/>
  </si>
  <si>
    <t>一般・高校3000m</t>
    <rPh sb="0" eb="2">
      <t>イッパン</t>
    </rPh>
    <rPh sb="3" eb="5">
      <t>コウコウ</t>
    </rPh>
    <phoneticPr fontId="1"/>
  </si>
  <si>
    <t>参加者数（中学）</t>
    <rPh sb="0" eb="3">
      <t>サンカシャ</t>
    </rPh>
    <rPh sb="3" eb="4">
      <t>スウ</t>
    </rPh>
    <rPh sb="5" eb="7">
      <t>チュウガク</t>
    </rPh>
    <phoneticPr fontId="1"/>
  </si>
  <si>
    <t>参加者数（一般・高校）</t>
    <rPh sb="0" eb="3">
      <t>サンカシャ</t>
    </rPh>
    <rPh sb="3" eb="4">
      <t>スウ</t>
    </rPh>
    <rPh sb="5" eb="7">
      <t>イッパン</t>
    </rPh>
    <rPh sb="8" eb="10">
      <t>コウコウ</t>
    </rPh>
    <phoneticPr fontId="1"/>
  </si>
  <si>
    <t>参加料（中学）</t>
    <rPh sb="0" eb="3">
      <t>サンカリョウ</t>
    </rPh>
    <rPh sb="4" eb="6">
      <t>チュウガク</t>
    </rPh>
    <phoneticPr fontId="1"/>
  </si>
  <si>
    <t>参加料（一般・高校）</t>
    <rPh sb="0" eb="3">
      <t>サンカリョウ</t>
    </rPh>
    <rPh sb="4" eb="6">
      <t>イッパン</t>
    </rPh>
    <rPh sb="7" eb="9">
      <t>コウコウ</t>
    </rPh>
    <phoneticPr fontId="1"/>
  </si>
  <si>
    <t>　上記の生徒は、本大会参加について保護者の同意を得ているので、参加を申し込みます。また本大会のプログラム作成及び大会成績上位者の報道発表並びにホームページにおける氏名、学校名、学年等の個人情報の記録について本人及び保護者の同意を得ています。（記載の同意が得られない場合は、備考欄に「否」を記入すること。）</t>
    <rPh sb="1" eb="3">
      <t>ジョウキ</t>
    </rPh>
    <rPh sb="4" eb="6">
      <t>セイト</t>
    </rPh>
    <rPh sb="8" eb="11">
      <t>ホンタイカイ</t>
    </rPh>
    <rPh sb="11" eb="13">
      <t>サンカ</t>
    </rPh>
    <rPh sb="17" eb="20">
      <t>ホゴシャ</t>
    </rPh>
    <rPh sb="21" eb="23">
      <t>ドウイ</t>
    </rPh>
    <rPh sb="24" eb="25">
      <t>エ</t>
    </rPh>
    <rPh sb="31" eb="33">
      <t>サンカ</t>
    </rPh>
    <rPh sb="34" eb="35">
      <t>モウ</t>
    </rPh>
    <rPh sb="36" eb="37">
      <t>コ</t>
    </rPh>
    <rPh sb="43" eb="46">
      <t>ホンタイカイ</t>
    </rPh>
    <rPh sb="52" eb="54">
      <t>サクセイ</t>
    </rPh>
    <rPh sb="54" eb="55">
      <t>オヨ</t>
    </rPh>
    <rPh sb="56" eb="58">
      <t>タイカイ</t>
    </rPh>
    <rPh sb="58" eb="60">
      <t>セイセキ</t>
    </rPh>
    <rPh sb="60" eb="62">
      <t>ジョウイ</t>
    </rPh>
    <rPh sb="62" eb="63">
      <t>モノ</t>
    </rPh>
    <rPh sb="64" eb="66">
      <t>ホウドウ</t>
    </rPh>
    <rPh sb="66" eb="68">
      <t>ハッピョウ</t>
    </rPh>
    <rPh sb="68" eb="69">
      <t>ナラ</t>
    </rPh>
    <rPh sb="81" eb="83">
      <t>シメイ</t>
    </rPh>
    <rPh sb="84" eb="86">
      <t>ガッコウ</t>
    </rPh>
    <rPh sb="86" eb="87">
      <t>ナ</t>
    </rPh>
    <rPh sb="88" eb="90">
      <t>ガクネン</t>
    </rPh>
    <rPh sb="90" eb="91">
      <t>トウ</t>
    </rPh>
    <rPh sb="92" eb="94">
      <t>コジン</t>
    </rPh>
    <rPh sb="94" eb="96">
      <t>ジョウホウ</t>
    </rPh>
    <rPh sb="97" eb="99">
      <t>キロク</t>
    </rPh>
    <rPh sb="103" eb="105">
      <t>ホンニン</t>
    </rPh>
    <rPh sb="105" eb="106">
      <t>オヨ</t>
    </rPh>
    <rPh sb="107" eb="110">
      <t>ホゴシャ</t>
    </rPh>
    <rPh sb="111" eb="113">
      <t>ドウイ</t>
    </rPh>
    <rPh sb="114" eb="115">
      <t>エ</t>
    </rPh>
    <rPh sb="121" eb="123">
      <t>キサイ</t>
    </rPh>
    <rPh sb="124" eb="126">
      <t>ドウイ</t>
    </rPh>
    <rPh sb="127" eb="128">
      <t>エ</t>
    </rPh>
    <rPh sb="132" eb="134">
      <t>バアイ</t>
    </rPh>
    <rPh sb="136" eb="138">
      <t>ビコウ</t>
    </rPh>
    <rPh sb="138" eb="139">
      <t>ラン</t>
    </rPh>
    <rPh sb="141" eb="142">
      <t>ヒ</t>
    </rPh>
    <rPh sb="144" eb="146">
      <t>キニュウ</t>
    </rPh>
    <phoneticPr fontId="1"/>
  </si>
  <si>
    <t>中学￥／チーム</t>
    <rPh sb="0" eb="2">
      <t>チュウガク</t>
    </rPh>
    <phoneticPr fontId="1"/>
  </si>
  <si>
    <t>E-mail</t>
    <phoneticPr fontId="46"/>
  </si>
  <si>
    <t>競技役員氏名</t>
    <rPh sb="0" eb="2">
      <t>キョウギ</t>
    </rPh>
    <rPh sb="2" eb="4">
      <t>ヤクイン</t>
    </rPh>
    <rPh sb="4" eb="6">
      <t>シメイ</t>
    </rPh>
    <phoneticPr fontId="46"/>
  </si>
  <si>
    <t>希望役員</t>
    <rPh sb="0" eb="2">
      <t>キボウ</t>
    </rPh>
    <rPh sb="2" eb="4">
      <t>ヤクイン</t>
    </rPh>
    <phoneticPr fontId="46"/>
  </si>
  <si>
    <t>※英字表記は記入しない</t>
    <rPh sb="1" eb="3">
      <t>エイジ</t>
    </rPh>
    <rPh sb="3" eb="5">
      <t>ヒョウキ</t>
    </rPh>
    <rPh sb="6" eb="8">
      <t>キニュウ</t>
    </rPh>
    <phoneticPr fontId="1"/>
  </si>
  <si>
    <t>3000m</t>
    <phoneticPr fontId="1"/>
  </si>
  <si>
    <t>8.55.87</t>
    <phoneticPr fontId="1"/>
  </si>
  <si>
    <t>9.32.45</t>
    <phoneticPr fontId="1"/>
  </si>
  <si>
    <t>島根陸協長距離強化記録会</t>
    <rPh sb="0" eb="2">
      <t>シマネ</t>
    </rPh>
    <rPh sb="2" eb="3">
      <t>リク</t>
    </rPh>
    <rPh sb="3" eb="4">
      <t>キョウ</t>
    </rPh>
    <rPh sb="4" eb="7">
      <t>チョウキョリ</t>
    </rPh>
    <rPh sb="7" eb="9">
      <t>キョウカ</t>
    </rPh>
    <rPh sb="9" eb="11">
      <t>キロク</t>
    </rPh>
    <rPh sb="11" eb="12">
      <t>カイ</t>
    </rPh>
    <phoneticPr fontId="4"/>
  </si>
  <si>
    <r>
      <t>＊参加料は、1種目につき、中学・高校600円、一般800円です。</t>
    </r>
    <r>
      <rPr>
        <b/>
        <u/>
        <sz val="11"/>
        <rFont val="ＭＳ Ｐゴシック"/>
        <family val="3"/>
        <charset val="128"/>
      </rPr>
      <t>自動計算されます</t>
    </r>
    <r>
      <rPr>
        <sz val="11"/>
        <rFont val="ＭＳ Ｐゴシック"/>
        <family val="3"/>
        <charset val="128"/>
      </rPr>
      <t>。
参加料（一般・高校）はドロップダウンリストからいずれか（600、800）を選んでください。</t>
    </r>
    <rPh sb="1" eb="4">
      <t>サンカリョウ</t>
    </rPh>
    <rPh sb="7" eb="9">
      <t>シュモク</t>
    </rPh>
    <rPh sb="13" eb="15">
      <t>チュウガク</t>
    </rPh>
    <rPh sb="16" eb="18">
      <t>コウコウ</t>
    </rPh>
    <rPh sb="21" eb="22">
      <t>エン</t>
    </rPh>
    <rPh sb="23" eb="25">
      <t>イッパン</t>
    </rPh>
    <rPh sb="28" eb="29">
      <t>エン</t>
    </rPh>
    <rPh sb="32" eb="34">
      <t>ジドウ</t>
    </rPh>
    <rPh sb="34" eb="36">
      <t>ケイサン</t>
    </rPh>
    <rPh sb="42" eb="45">
      <t>サンカリョウ</t>
    </rPh>
    <rPh sb="46" eb="48">
      <t>イッパン</t>
    </rPh>
    <rPh sb="49" eb="51">
      <t>コウコウ</t>
    </rPh>
    <rPh sb="79" eb="80">
      <t>エラ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</si>
</sst>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0_ "/>
    <numFmt numFmtId="177" formatCode="0_ "/>
    <numFmt numFmtId="178" formatCode="#,##0_ "/>
  </numFmts>
  <fonts count="61" x14ac:knownFonts="1">
    <font>
      <sz val="11"/>
      <color theme="1"/>
      <name val="ＭＳ Ｐゴシック"/>
      <family val="3"/>
      <charset val="128"/>
      <scheme val="minor"/>
    </font>
    <font>
      <sz val="6"/>
      <name val="ＭＳ Ｐゴシック"/>
      <family val="3"/>
      <charset val="128"/>
    </font>
    <font>
      <sz val="12"/>
      <name val="ＭＳ 明朝"/>
      <family val="1"/>
      <charset val="128"/>
    </font>
    <font>
      <sz val="22"/>
      <color indexed="10"/>
      <name val="ＭＳ 明朝"/>
      <family val="1"/>
      <charset val="128"/>
    </font>
    <font>
      <sz val="6"/>
      <name val="ＭＳ 明朝"/>
      <family val="1"/>
      <charset val="128"/>
    </font>
    <font>
      <sz val="20"/>
      <name val="ＭＳ ゴシック"/>
      <family val="3"/>
      <charset val="128"/>
    </font>
    <font>
      <sz val="12"/>
      <name val="ＭＳ ゴシック"/>
      <family val="3"/>
      <charset val="128"/>
    </font>
    <font>
      <b/>
      <sz val="9"/>
      <color indexed="10"/>
      <name val="ＭＳ Ｐゴシック"/>
      <family val="3"/>
      <charset val="128"/>
    </font>
    <font>
      <sz val="9"/>
      <color indexed="81"/>
      <name val="ＭＳ Ｐゴシック"/>
      <family val="3"/>
      <charset val="128"/>
    </font>
    <font>
      <b/>
      <sz val="12"/>
      <color indexed="10"/>
      <name val="ＭＳ 明朝"/>
      <family val="1"/>
      <charset val="128"/>
    </font>
    <font>
      <sz val="18"/>
      <name val="ＭＳ ゴシック"/>
      <family val="3"/>
      <charset val="128"/>
    </font>
    <font>
      <sz val="10"/>
      <name val="ＭＳ ゴシック"/>
      <family val="3"/>
      <charset val="128"/>
    </font>
    <font>
      <sz val="16"/>
      <name val="ＭＳ ゴシック"/>
      <family val="3"/>
      <charset val="128"/>
    </font>
    <font>
      <sz val="10"/>
      <name val="ＭＳ Ｐゴシック"/>
      <family val="3"/>
      <charset val="128"/>
    </font>
    <font>
      <b/>
      <sz val="12"/>
      <name val="ＭＳ 明朝"/>
      <family val="1"/>
      <charset val="128"/>
    </font>
    <font>
      <sz val="24"/>
      <name val="ＭＳ ゴシック"/>
      <family val="3"/>
      <charset val="128"/>
    </font>
    <font>
      <sz val="24"/>
      <color indexed="12"/>
      <name val="ＭＳ ゴシック"/>
      <family val="3"/>
      <charset val="128"/>
    </font>
    <font>
      <sz val="24"/>
      <color indexed="10"/>
      <name val="ＭＳ ゴシック"/>
      <family val="3"/>
      <charset val="128"/>
    </font>
    <font>
      <b/>
      <sz val="12"/>
      <color indexed="10"/>
      <name val="ＭＳ Ｐゴシック"/>
      <family val="3"/>
      <charset val="128"/>
    </font>
    <font>
      <sz val="12"/>
      <color indexed="81"/>
      <name val="ＭＳ Ｐゴシック"/>
      <family val="3"/>
      <charset val="128"/>
    </font>
    <font>
      <sz val="12"/>
      <color indexed="10"/>
      <name val="ＭＳ Ｐゴシック"/>
      <family val="3"/>
      <charset val="128"/>
    </font>
    <font>
      <sz val="16"/>
      <name val="ＭＳ 明朝"/>
      <family val="1"/>
      <charset val="128"/>
    </font>
    <font>
      <sz val="6"/>
      <name val="ＭＳ Ｐゴシック"/>
      <family val="3"/>
      <charset val="128"/>
    </font>
    <font>
      <sz val="10"/>
      <color indexed="8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color theme="1"/>
      <name val="ＭＳ Ｐゴシック"/>
      <family val="3"/>
      <charset val="128"/>
      <scheme val="minor"/>
    </font>
    <font>
      <sz val="12"/>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b/>
      <sz val="12"/>
      <name val="ＭＳ Ｐゴシック"/>
      <family val="3"/>
      <charset val="128"/>
      <scheme val="minor"/>
    </font>
    <font>
      <sz val="6"/>
      <name val="ＭＳ Ｐゴシック"/>
      <family val="3"/>
      <charset val="128"/>
      <scheme val="minor"/>
    </font>
    <font>
      <sz val="10"/>
      <name val="ＭＳ 明朝"/>
      <family val="1"/>
      <charset val="128"/>
    </font>
    <font>
      <sz val="11"/>
      <name val="ＭＳ Ｐゴシック"/>
      <family val="3"/>
      <charset val="128"/>
      <scheme val="minor"/>
    </font>
    <font>
      <sz val="12"/>
      <color indexed="8"/>
      <name val="ＭＳ Ｐゴシック"/>
      <family val="3"/>
      <charset val="128"/>
    </font>
    <font>
      <sz val="20"/>
      <color rgb="FFFF000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b/>
      <sz val="16"/>
      <name val="ＭＳ Ｐゴシック"/>
      <family val="3"/>
      <charset val="128"/>
    </font>
    <font>
      <sz val="14"/>
      <name val="ＭＳ Ｐゴシック"/>
      <family val="3"/>
      <charset val="128"/>
    </font>
    <font>
      <sz val="11"/>
      <name val="ＭＳ Ｐゴシック"/>
      <family val="3"/>
      <charset val="128"/>
    </font>
    <font>
      <b/>
      <u/>
      <sz val="10"/>
      <name val="ＭＳ Ｐゴシック"/>
      <family val="3"/>
      <charset val="128"/>
    </font>
    <font>
      <b/>
      <sz val="10"/>
      <name val="ＭＳ Ｐゴシック"/>
      <family val="3"/>
      <charset val="128"/>
    </font>
    <font>
      <b/>
      <sz val="14"/>
      <name val="ＭＳ Ｐゴシック"/>
      <family val="3"/>
      <charset val="128"/>
    </font>
    <font>
      <b/>
      <sz val="12"/>
      <name val="ＭＳ Ｐゴシック"/>
      <family val="3"/>
      <charset val="128"/>
    </font>
    <font>
      <b/>
      <u/>
      <sz val="11"/>
      <name val="ＭＳ Ｐゴシック"/>
      <family val="3"/>
      <charset val="128"/>
    </font>
  </fonts>
  <fills count="43">
    <fill>
      <patternFill patternType="none"/>
    </fill>
    <fill>
      <patternFill patternType="gray125"/>
    </fill>
    <fill>
      <patternFill patternType="solid">
        <fgColor indexed="34"/>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39997558519241921"/>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diagonalDown="1">
      <left style="medium">
        <color indexed="64"/>
      </left>
      <right style="medium">
        <color indexed="64"/>
      </right>
      <top style="medium">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s>
  <cellStyleXfs count="43">
    <xf numFmtId="0" fontId="0" fillId="0" borderId="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center"/>
    </xf>
    <xf numFmtId="0" fontId="27" fillId="28" borderId="59" applyNumberFormat="0" applyAlignment="0" applyProtection="0">
      <alignment vertical="center"/>
    </xf>
    <xf numFmtId="0" fontId="28" fillId="29" borderId="0" applyNumberFormat="0" applyBorder="0" applyAlignment="0" applyProtection="0">
      <alignment vertical="center"/>
    </xf>
    <xf numFmtId="0" fontId="24" fillId="30" borderId="60" applyNumberFormat="0" applyFont="0" applyAlignment="0" applyProtection="0">
      <alignment vertical="center"/>
    </xf>
    <xf numFmtId="0" fontId="29" fillId="0" borderId="61" applyNumberFormat="0" applyFill="0" applyAlignment="0" applyProtection="0">
      <alignment vertical="center"/>
    </xf>
    <xf numFmtId="0" fontId="30" fillId="31" borderId="0" applyNumberFormat="0" applyBorder="0" applyAlignment="0" applyProtection="0">
      <alignment vertical="center"/>
    </xf>
    <xf numFmtId="0" fontId="31" fillId="32" borderId="62" applyNumberFormat="0" applyAlignment="0" applyProtection="0">
      <alignment vertical="center"/>
    </xf>
    <xf numFmtId="0" fontId="32" fillId="0" borderId="0" applyNumberFormat="0" applyFill="0" applyBorder="0" applyAlignment="0" applyProtection="0">
      <alignment vertical="center"/>
    </xf>
    <xf numFmtId="0" fontId="33" fillId="0" borderId="63" applyNumberFormat="0" applyFill="0" applyAlignment="0" applyProtection="0">
      <alignment vertical="center"/>
    </xf>
    <xf numFmtId="0" fontId="34" fillId="0" borderId="64" applyNumberFormat="0" applyFill="0" applyAlignment="0" applyProtection="0">
      <alignment vertical="center"/>
    </xf>
    <xf numFmtId="0" fontId="35" fillId="0" borderId="65" applyNumberFormat="0" applyFill="0" applyAlignment="0" applyProtection="0">
      <alignment vertical="center"/>
    </xf>
    <xf numFmtId="0" fontId="35" fillId="0" borderId="0" applyNumberFormat="0" applyFill="0" applyBorder="0" applyAlignment="0" applyProtection="0">
      <alignment vertical="center"/>
    </xf>
    <xf numFmtId="0" fontId="36" fillId="0" borderId="66" applyNumberFormat="0" applyFill="0" applyAlignment="0" applyProtection="0">
      <alignment vertical="center"/>
    </xf>
    <xf numFmtId="0" fontId="37" fillId="32" borderId="67" applyNumberFormat="0" applyAlignment="0" applyProtection="0">
      <alignment vertical="center"/>
    </xf>
    <xf numFmtId="0" fontId="38" fillId="0" borderId="0" applyNumberFormat="0" applyFill="0" applyBorder="0" applyAlignment="0" applyProtection="0">
      <alignment vertical="center"/>
    </xf>
    <xf numFmtId="0" fontId="39" fillId="33" borderId="62" applyNumberFormat="0" applyAlignment="0" applyProtection="0">
      <alignment vertical="center"/>
    </xf>
    <xf numFmtId="0" fontId="2" fillId="0" borderId="0"/>
    <xf numFmtId="0" fontId="40" fillId="34" borderId="0" applyNumberFormat="0" applyBorder="0" applyAlignment="0" applyProtection="0">
      <alignment vertical="center"/>
    </xf>
  </cellStyleXfs>
  <cellXfs count="382">
    <xf numFmtId="0" fontId="0" fillId="0" borderId="0" xfId="0">
      <alignment vertical="center"/>
    </xf>
    <xf numFmtId="0" fontId="41" fillId="0" borderId="0" xfId="0" applyFont="1">
      <alignment vertical="center"/>
    </xf>
    <xf numFmtId="0" fontId="3" fillId="2" borderId="0" xfId="41" applyFont="1" applyFill="1"/>
    <xf numFmtId="0" fontId="2" fillId="2" borderId="0" xfId="41" applyFill="1"/>
    <xf numFmtId="0" fontId="2" fillId="3" borderId="0" xfId="41" applyFill="1"/>
    <xf numFmtId="0" fontId="2" fillId="3" borderId="2" xfId="41" applyFill="1" applyBorder="1" applyAlignment="1">
      <alignment horizontal="center" vertical="center"/>
    </xf>
    <xf numFmtId="0" fontId="2" fillId="3" borderId="2" xfId="41" applyFill="1" applyBorder="1"/>
    <xf numFmtId="0" fontId="2" fillId="3" borderId="3" xfId="41" applyFill="1" applyBorder="1"/>
    <xf numFmtId="0" fontId="2" fillId="3" borderId="4" xfId="41" applyFill="1" applyBorder="1"/>
    <xf numFmtId="0" fontId="2" fillId="3" borderId="5" xfId="41" applyFill="1" applyBorder="1" applyAlignment="1">
      <alignment horizontal="center"/>
    </xf>
    <xf numFmtId="0" fontId="2" fillId="3" borderId="6" xfId="41" applyFill="1" applyBorder="1" applyAlignment="1">
      <alignment horizontal="center"/>
    </xf>
    <xf numFmtId="0" fontId="2" fillId="3" borderId="0" xfId="41" applyFill="1" applyAlignment="1">
      <alignment horizontal="center"/>
    </xf>
    <xf numFmtId="0" fontId="2" fillId="3" borderId="7" xfId="41" applyFill="1" applyBorder="1" applyAlignment="1">
      <alignment horizontal="center"/>
    </xf>
    <xf numFmtId="0" fontId="2" fillId="3" borderId="8" xfId="41" applyFill="1" applyBorder="1"/>
    <xf numFmtId="0" fontId="2" fillId="3" borderId="9" xfId="41" applyFill="1" applyBorder="1" applyAlignment="1">
      <alignment horizontal="center"/>
    </xf>
    <xf numFmtId="0" fontId="2" fillId="3" borderId="10" xfId="41" applyFill="1" applyBorder="1"/>
    <xf numFmtId="0" fontId="2" fillId="3" borderId="11" xfId="41" applyFill="1" applyBorder="1"/>
    <xf numFmtId="0" fontId="2" fillId="3" borderId="12" xfId="41" applyFill="1" applyBorder="1" applyAlignment="1">
      <alignment horizontal="center"/>
    </xf>
    <xf numFmtId="0" fontId="6"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locked="0" hidden="1"/>
    </xf>
    <xf numFmtId="0" fontId="0" fillId="0" borderId="0" xfId="0" applyAlignment="1"/>
    <xf numFmtId="0" fontId="9" fillId="0" borderId="0" xfId="0" applyFont="1" applyAlignment="1">
      <alignment horizontal="center"/>
    </xf>
    <xf numFmtId="0" fontId="0" fillId="0" borderId="0" xfId="0" applyAlignment="1" applyProtection="1">
      <protection locked="0"/>
    </xf>
    <xf numFmtId="0" fontId="10" fillId="0" borderId="0" xfId="0" applyFont="1" applyAlignment="1" applyProtection="1">
      <protection hidden="1"/>
    </xf>
    <xf numFmtId="0" fontId="0" fillId="0" borderId="0" xfId="0" applyAlignment="1" applyProtection="1">
      <protection hidden="1"/>
    </xf>
    <xf numFmtId="0" fontId="0" fillId="0" borderId="0" xfId="0" applyAlignment="1">
      <alignment horizontal="center"/>
    </xf>
    <xf numFmtId="0" fontId="0" fillId="0" borderId="0" xfId="0" applyAlignment="1" applyProtection="1">
      <alignment horizontal="center"/>
      <protection hidden="1"/>
    </xf>
    <xf numFmtId="0" fontId="11" fillId="0" borderId="5" xfId="0" applyFont="1" applyBorder="1" applyAlignment="1" applyProtection="1">
      <alignment horizontal="center" vertical="center" shrinkToFit="1"/>
      <protection hidden="1"/>
    </xf>
    <xf numFmtId="0" fontId="6"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0" fillId="0" borderId="17" xfId="0"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3" borderId="20" xfId="0" applyFill="1" applyBorder="1" applyAlignment="1" applyProtection="1">
      <alignment horizontal="center"/>
      <protection hidden="1"/>
    </xf>
    <xf numFmtId="0" fontId="0" fillId="3" borderId="21" xfId="0" applyFill="1" applyBorder="1" applyAlignment="1" applyProtection="1">
      <protection hidden="1"/>
    </xf>
    <xf numFmtId="0" fontId="0" fillId="3" borderId="22" xfId="0" applyFill="1" applyBorder="1" applyAlignment="1" applyProtection="1">
      <protection hidden="1"/>
    </xf>
    <xf numFmtId="0" fontId="0" fillId="3" borderId="21" xfId="0" applyFill="1" applyBorder="1" applyAlignment="1" applyProtection="1">
      <alignment horizontal="center"/>
      <protection locked="0" hidden="1"/>
    </xf>
    <xf numFmtId="0" fontId="0" fillId="3" borderId="21" xfId="0" applyFill="1" applyBorder="1" applyAlignment="1" applyProtection="1">
      <alignment horizontal="center"/>
      <protection hidden="1"/>
    </xf>
    <xf numFmtId="0" fontId="0" fillId="3" borderId="22" xfId="0" applyFill="1" applyBorder="1" applyAlignment="1" applyProtection="1">
      <alignment horizontal="center"/>
      <protection hidden="1"/>
    </xf>
    <xf numFmtId="0" fontId="0" fillId="3" borderId="23" xfId="0" applyFill="1" applyBorder="1" applyAlignment="1" applyProtection="1">
      <alignment horizontal="center"/>
      <protection hidden="1"/>
    </xf>
    <xf numFmtId="0" fontId="0" fillId="3" borderId="24" xfId="0" applyFill="1" applyBorder="1" applyAlignment="1" applyProtection="1">
      <alignment horizontal="center"/>
      <protection hidden="1"/>
    </xf>
    <xf numFmtId="0" fontId="0" fillId="3" borderId="25" xfId="0" applyFill="1" applyBorder="1" applyAlignment="1" applyProtection="1">
      <protection hidden="1"/>
    </xf>
    <xf numFmtId="0" fontId="0" fillId="3" borderId="26" xfId="0" applyFill="1" applyBorder="1" applyAlignment="1" applyProtection="1">
      <protection hidden="1"/>
    </xf>
    <xf numFmtId="0" fontId="0" fillId="3" borderId="27" xfId="0" applyFill="1" applyBorder="1" applyAlignment="1" applyProtection="1">
      <alignment horizontal="center"/>
      <protection locked="0" hidden="1"/>
    </xf>
    <xf numFmtId="0" fontId="0" fillId="3" borderId="27" xfId="0" applyFill="1" applyBorder="1" applyAlignment="1" applyProtection="1">
      <alignment horizontal="center"/>
      <protection hidden="1"/>
    </xf>
    <xf numFmtId="0" fontId="0" fillId="3" borderId="26"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29" xfId="0" applyFill="1" applyBorder="1" applyAlignment="1" applyProtection="1">
      <alignment horizontal="center"/>
      <protection hidden="1"/>
    </xf>
    <xf numFmtId="0" fontId="0" fillId="3" borderId="30" xfId="0" applyFill="1" applyBorder="1" applyAlignment="1" applyProtection="1">
      <protection hidden="1"/>
    </xf>
    <xf numFmtId="0" fontId="0" fillId="3" borderId="31" xfId="0" applyFill="1" applyBorder="1" applyAlignment="1" applyProtection="1">
      <protection hidden="1"/>
    </xf>
    <xf numFmtId="0" fontId="0" fillId="3" borderId="30" xfId="0" applyFill="1" applyBorder="1" applyAlignment="1" applyProtection="1">
      <alignment horizontal="center"/>
      <protection locked="0" hidden="1"/>
    </xf>
    <xf numFmtId="0" fontId="0" fillId="3" borderId="30"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0" fillId="3" borderId="34" xfId="0" applyFill="1" applyBorder="1" applyAlignment="1" applyProtection="1">
      <protection hidden="1"/>
    </xf>
    <xf numFmtId="0" fontId="0" fillId="3" borderId="25" xfId="0" applyFill="1" applyBorder="1" applyAlignment="1" applyProtection="1">
      <alignment horizontal="center"/>
      <protection locked="0" hidden="1"/>
    </xf>
    <xf numFmtId="0" fontId="0" fillId="3" borderId="25" xfId="0" applyFill="1" applyBorder="1" applyAlignment="1" applyProtection="1">
      <alignment horizontal="center"/>
      <protection hidden="1"/>
    </xf>
    <xf numFmtId="0" fontId="0" fillId="3" borderId="34" xfId="0" applyFill="1" applyBorder="1" applyAlignment="1" applyProtection="1">
      <alignment horizontal="center"/>
      <protection hidden="1"/>
    </xf>
    <xf numFmtId="0" fontId="0" fillId="3" borderId="35" xfId="0" applyFill="1" applyBorder="1" applyAlignment="1" applyProtection="1">
      <alignment horizontal="center"/>
      <protection hidden="1"/>
    </xf>
    <xf numFmtId="0" fontId="0" fillId="3" borderId="36" xfId="0" applyFill="1" applyBorder="1" applyAlignment="1" applyProtection="1">
      <alignment horizontal="center"/>
      <protection hidden="1"/>
    </xf>
    <xf numFmtId="0" fontId="0" fillId="3" borderId="37" xfId="0" applyFill="1" applyBorder="1" applyAlignment="1" applyProtection="1">
      <protection hidden="1"/>
    </xf>
    <xf numFmtId="0" fontId="0" fillId="3" borderId="38" xfId="0" applyFill="1" applyBorder="1" applyAlignment="1" applyProtection="1">
      <alignment horizontal="center"/>
      <protection locked="0" hidden="1"/>
    </xf>
    <xf numFmtId="0" fontId="0" fillId="3" borderId="38" xfId="0" applyFill="1" applyBorder="1" applyAlignment="1" applyProtection="1">
      <alignment horizontal="center"/>
      <protection hidden="1"/>
    </xf>
    <xf numFmtId="0" fontId="0" fillId="3" borderId="37" xfId="0" applyFill="1" applyBorder="1" applyAlignment="1" applyProtection="1">
      <alignment horizontal="center"/>
      <protection hidden="1"/>
    </xf>
    <xf numFmtId="0" fontId="0" fillId="3" borderId="39" xfId="0" applyFill="1" applyBorder="1" applyAlignment="1" applyProtection="1">
      <alignment horizontal="center"/>
      <protection hidden="1"/>
    </xf>
    <xf numFmtId="0" fontId="0" fillId="3" borderId="30" xfId="0" quotePrefix="1" applyFill="1" applyBorder="1" applyAlignment="1" applyProtection="1">
      <protection hidden="1"/>
    </xf>
    <xf numFmtId="0" fontId="0" fillId="3" borderId="21" xfId="0" quotePrefix="1" applyFill="1" applyBorder="1" applyAlignment="1" applyProtection="1">
      <protection hidden="1"/>
    </xf>
    <xf numFmtId="0" fontId="0" fillId="3" borderId="25" xfId="0" quotePrefix="1" applyFill="1" applyBorder="1" applyAlignment="1" applyProtection="1">
      <protection hidden="1"/>
    </xf>
    <xf numFmtId="0" fontId="0" fillId="3" borderId="38" xfId="0" quotePrefix="1" applyFill="1" applyBorder="1" applyAlignment="1" applyProtection="1">
      <protection hidden="1"/>
    </xf>
    <xf numFmtId="0" fontId="0" fillId="3" borderId="38" xfId="0" applyFill="1" applyBorder="1" applyAlignment="1" applyProtection="1">
      <protection hidden="1"/>
    </xf>
    <xf numFmtId="0" fontId="0" fillId="3" borderId="40" xfId="0" applyFill="1" applyBorder="1" applyAlignment="1" applyProtection="1">
      <alignment horizontal="center"/>
      <protection hidden="1"/>
    </xf>
    <xf numFmtId="0" fontId="0" fillId="3" borderId="41" xfId="0" applyFill="1" applyBorder="1" applyAlignment="1" applyProtection="1">
      <protection hidden="1"/>
    </xf>
    <xf numFmtId="0" fontId="0" fillId="3" borderId="42" xfId="0" applyFill="1" applyBorder="1" applyAlignment="1" applyProtection="1">
      <alignment horizontal="center"/>
      <protection locked="0" hidden="1"/>
    </xf>
    <xf numFmtId="0" fontId="0" fillId="3" borderId="42" xfId="0" applyFill="1" applyBorder="1" applyAlignment="1" applyProtection="1">
      <alignment horizontal="center"/>
      <protection hidden="1"/>
    </xf>
    <xf numFmtId="0" fontId="0" fillId="3" borderId="41" xfId="0" applyFill="1" applyBorder="1" applyAlignment="1" applyProtection="1">
      <alignment horizontal="center"/>
      <protection hidden="1"/>
    </xf>
    <xf numFmtId="0" fontId="0" fillId="3" borderId="43" xfId="0" applyFill="1" applyBorder="1" applyAlignment="1" applyProtection="1">
      <alignment horizontal="center"/>
      <protection hidden="1"/>
    </xf>
    <xf numFmtId="0" fontId="12" fillId="0" borderId="3" xfId="0" applyFont="1" applyBorder="1" applyAlignment="1" applyProtection="1">
      <alignment horizontal="right"/>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6" xfId="0" applyBorder="1" applyAlignment="1" applyProtection="1">
      <alignment horizontal="center"/>
      <protection hidden="1"/>
    </xf>
    <xf numFmtId="0" fontId="2" fillId="0" borderId="0" xfId="0" applyFont="1" applyAlignment="1"/>
    <xf numFmtId="0" fontId="14" fillId="0" borderId="1" xfId="0" applyFont="1" applyBorder="1" applyAlignment="1" applyProtection="1">
      <alignment horizontal="center" vertical="center"/>
      <protection locked="0"/>
    </xf>
    <xf numFmtId="0" fontId="6" fillId="0" borderId="0" xfId="0" applyFont="1">
      <alignment vertical="center"/>
    </xf>
    <xf numFmtId="0" fontId="2" fillId="0" borderId="0" xfId="0" applyFont="1" applyAlignment="1">
      <alignment horizontal="center"/>
    </xf>
    <xf numFmtId="0" fontId="15" fillId="0" borderId="0" xfId="0" applyFont="1" applyAlignment="1"/>
    <xf numFmtId="0" fontId="15" fillId="0" borderId="0" xfId="0" applyFont="1" applyAlignment="1">
      <alignment horizontal="left"/>
    </xf>
    <xf numFmtId="0" fontId="0" fillId="36" borderId="1" xfId="0" applyFill="1" applyBorder="1">
      <alignment vertical="center"/>
    </xf>
    <xf numFmtId="0" fontId="0" fillId="36" borderId="1" xfId="0" applyFill="1" applyBorder="1" applyAlignment="1">
      <alignment horizontal="center" vertical="center"/>
    </xf>
    <xf numFmtId="0" fontId="0" fillId="36" borderId="1" xfId="0" applyFill="1" applyBorder="1" applyAlignment="1">
      <alignment vertical="center" shrinkToFit="1"/>
    </xf>
    <xf numFmtId="0" fontId="0" fillId="36" borderId="1" xfId="0" applyFill="1" applyBorder="1" applyAlignment="1">
      <alignment horizontal="center" vertical="center" shrinkToFit="1"/>
    </xf>
    <xf numFmtId="0" fontId="43" fillId="36" borderId="1" xfId="0" applyFont="1" applyFill="1" applyBorder="1">
      <alignment vertical="center"/>
    </xf>
    <xf numFmtId="0" fontId="44" fillId="0" borderId="0" xfId="0" applyFont="1">
      <alignment vertical="center"/>
    </xf>
    <xf numFmtId="0" fontId="0" fillId="0" borderId="1" xfId="0" applyBorder="1" applyAlignment="1" applyProtection="1">
      <alignment vertical="center" shrinkToFit="1"/>
      <protection locked="0" hidden="1"/>
    </xf>
    <xf numFmtId="0" fontId="0" fillId="35" borderId="1" xfId="0" applyFill="1" applyBorder="1" applyAlignment="1" applyProtection="1">
      <alignment vertical="center" shrinkToFit="1"/>
      <protection locked="0" hidden="1"/>
    </xf>
    <xf numFmtId="0" fontId="3" fillId="37" borderId="0" xfId="41" applyFont="1" applyFill="1"/>
    <xf numFmtId="0" fontId="2" fillId="37" borderId="0" xfId="41" applyFill="1"/>
    <xf numFmtId="0" fontId="0" fillId="37" borderId="0" xfId="0" applyFill="1">
      <alignment vertical="center"/>
    </xf>
    <xf numFmtId="0" fontId="0" fillId="0" borderId="44" xfId="0" applyBorder="1" applyAlignment="1" applyProtection="1">
      <alignment vertical="center" shrinkToFit="1"/>
      <protection locked="0" hidden="1"/>
    </xf>
    <xf numFmtId="0" fontId="0" fillId="35" borderId="44" xfId="0" applyFill="1" applyBorder="1" applyAlignment="1" applyProtection="1">
      <alignment vertical="center" shrinkToFit="1"/>
      <protection locked="0" hidden="1"/>
    </xf>
    <xf numFmtId="0" fontId="0" fillId="0" borderId="46" xfId="0" applyBorder="1" applyAlignment="1" applyProtection="1">
      <alignment vertical="center" shrinkToFit="1"/>
      <protection locked="0" hidden="1"/>
    </xf>
    <xf numFmtId="0" fontId="0" fillId="0" borderId="47" xfId="0" applyBorder="1" applyAlignment="1" applyProtection="1">
      <alignment vertical="center" shrinkToFit="1"/>
      <protection locked="0" hidden="1"/>
    </xf>
    <xf numFmtId="0" fontId="0" fillId="0" borderId="7" xfId="0" applyBorder="1" applyAlignment="1" applyProtection="1">
      <alignment vertical="center" shrinkToFit="1"/>
      <protection locked="0" hidden="1"/>
    </xf>
    <xf numFmtId="0" fontId="0" fillId="35" borderId="8" xfId="0" applyFill="1" applyBorder="1" applyAlignment="1" applyProtection="1">
      <alignment vertical="center" shrinkToFit="1"/>
      <protection locked="0" hidden="1"/>
    </xf>
    <xf numFmtId="0" fontId="0" fillId="35" borderId="9" xfId="0" applyFill="1" applyBorder="1" applyAlignment="1" applyProtection="1">
      <alignment vertical="center" shrinkToFit="1"/>
      <protection locked="0" hidden="1"/>
    </xf>
    <xf numFmtId="0" fontId="0" fillId="0" borderId="8" xfId="0" applyBorder="1" applyAlignment="1" applyProtection="1">
      <alignment vertical="center" shrinkToFit="1"/>
      <protection locked="0" hidden="1"/>
    </xf>
    <xf numFmtId="0" fontId="0" fillId="0" borderId="9" xfId="0" applyBorder="1" applyAlignment="1" applyProtection="1">
      <alignment vertical="center" shrinkToFit="1"/>
      <protection locked="0" hidden="1"/>
    </xf>
    <xf numFmtId="0" fontId="0" fillId="0" borderId="8" xfId="0" applyBorder="1" applyProtection="1">
      <alignment vertical="center"/>
      <protection hidden="1"/>
    </xf>
    <xf numFmtId="0" fontId="0" fillId="35" borderId="8" xfId="0" applyFill="1" applyBorder="1" applyProtection="1">
      <alignment vertical="center"/>
      <protection hidden="1"/>
    </xf>
    <xf numFmtId="0" fontId="0" fillId="35" borderId="11" xfId="0" applyFill="1" applyBorder="1" applyProtection="1">
      <alignment vertical="center"/>
      <protection hidden="1"/>
    </xf>
    <xf numFmtId="0" fontId="0" fillId="35" borderId="48" xfId="0" applyFill="1" applyBorder="1" applyAlignment="1" applyProtection="1">
      <alignment vertical="center" shrinkToFit="1"/>
      <protection locked="0" hidden="1"/>
    </xf>
    <xf numFmtId="0" fontId="0" fillId="35" borderId="49" xfId="0" applyFill="1" applyBorder="1" applyAlignment="1" applyProtection="1">
      <alignment vertical="center" shrinkToFit="1"/>
      <protection locked="0" hidden="1"/>
    </xf>
    <xf numFmtId="0" fontId="0" fillId="35" borderId="11" xfId="0" applyFill="1" applyBorder="1" applyAlignment="1" applyProtection="1">
      <alignment vertical="center" shrinkToFit="1"/>
      <protection locked="0" hidden="1"/>
    </xf>
    <xf numFmtId="0" fontId="0" fillId="35" borderId="12" xfId="0" applyFill="1" applyBorder="1" applyAlignment="1" applyProtection="1">
      <alignment vertical="center" shrinkToFit="1"/>
      <protection locked="0" hidden="1"/>
    </xf>
    <xf numFmtId="0" fontId="0" fillId="0" borderId="46" xfId="0" applyBorder="1" applyProtection="1">
      <alignment vertical="center"/>
      <protection hidden="1"/>
    </xf>
    <xf numFmtId="0" fontId="0" fillId="0" borderId="51" xfId="0" applyBorder="1" applyAlignment="1" applyProtection="1">
      <alignment vertical="center" shrinkToFit="1"/>
      <protection locked="0" hidden="1"/>
    </xf>
    <xf numFmtId="0" fontId="0" fillId="38" borderId="5" xfId="0" applyFill="1" applyBorder="1">
      <alignment vertical="center"/>
    </xf>
    <xf numFmtId="0" fontId="0" fillId="38" borderId="53" xfId="0" applyFill="1" applyBorder="1">
      <alignment vertical="center"/>
    </xf>
    <xf numFmtId="0" fontId="0" fillId="38" borderId="53" xfId="0" applyFill="1" applyBorder="1" applyAlignment="1">
      <alignment horizontal="center" vertical="center"/>
    </xf>
    <xf numFmtId="0" fontId="0" fillId="38" borderId="6" xfId="0" applyFill="1" applyBorder="1" applyAlignment="1">
      <alignment horizontal="center" vertical="center"/>
    </xf>
    <xf numFmtId="0" fontId="0" fillId="0" borderId="8" xfId="0" applyBorder="1">
      <alignment vertical="center"/>
    </xf>
    <xf numFmtId="0" fontId="0" fillId="35" borderId="8" xfId="0" applyFill="1" applyBorder="1">
      <alignment vertical="center"/>
    </xf>
    <xf numFmtId="0" fontId="0" fillId="35" borderId="11" xfId="0" applyFill="1" applyBorder="1">
      <alignment vertical="center"/>
    </xf>
    <xf numFmtId="0" fontId="0" fillId="0" borderId="46" xfId="0" applyBorder="1">
      <alignment vertical="center"/>
    </xf>
    <xf numFmtId="0" fontId="0" fillId="38" borderId="56" xfId="0" applyFill="1" applyBorder="1">
      <alignment vertical="center"/>
    </xf>
    <xf numFmtId="0" fontId="0" fillId="38" borderId="57" xfId="0" applyFill="1" applyBorder="1">
      <alignment vertical="center"/>
    </xf>
    <xf numFmtId="0" fontId="0" fillId="38" borderId="5" xfId="0" applyFill="1" applyBorder="1" applyAlignment="1">
      <alignment horizontal="center" vertical="center"/>
    </xf>
    <xf numFmtId="0" fontId="0" fillId="38" borderId="3" xfId="0" applyFill="1" applyBorder="1" applyAlignment="1">
      <alignment horizontal="center" vertical="center"/>
    </xf>
    <xf numFmtId="0" fontId="21" fillId="0" borderId="3" xfId="0" applyFont="1" applyBorder="1" applyAlignment="1" applyProtection="1">
      <alignment horizontal="right"/>
      <protection hidden="1"/>
    </xf>
    <xf numFmtId="0" fontId="0" fillId="0" borderId="53" xfId="0" applyBorder="1">
      <alignment vertical="center"/>
    </xf>
    <xf numFmtId="0" fontId="0" fillId="37" borderId="0" xfId="0" applyFill="1" applyProtection="1">
      <alignment vertical="center"/>
      <protection hidden="1"/>
    </xf>
    <xf numFmtId="0" fontId="0" fillId="0" borderId="2" xfId="0" applyBorder="1" applyAlignment="1" applyProtection="1">
      <alignment horizontal="right"/>
      <protection hidden="1"/>
    </xf>
    <xf numFmtId="0" fontId="2" fillId="3" borderId="46" xfId="41" applyFill="1" applyBorder="1" applyAlignment="1">
      <alignment shrinkToFit="1"/>
    </xf>
    <xf numFmtId="0" fontId="2" fillId="3" borderId="8" xfId="41" applyFill="1" applyBorder="1" applyAlignment="1">
      <alignment shrinkToFit="1"/>
    </xf>
    <xf numFmtId="0" fontId="6" fillId="0" borderId="0" xfId="0" applyFont="1" applyAlignment="1" applyProtection="1">
      <alignment horizontal="left" vertical="center"/>
      <protection hidden="1"/>
    </xf>
    <xf numFmtId="0" fontId="2" fillId="0" borderId="0" xfId="41"/>
    <xf numFmtId="0" fontId="2" fillId="0" borderId="1" xfId="41" applyBorder="1" applyAlignment="1">
      <alignment horizontal="center"/>
    </xf>
    <xf numFmtId="0" fontId="2" fillId="0" borderId="0" xfId="41" applyAlignment="1">
      <alignment horizontal="center"/>
    </xf>
    <xf numFmtId="0" fontId="2" fillId="0" borderId="1" xfId="41" applyBorder="1"/>
    <xf numFmtId="0" fontId="42" fillId="0" borderId="44" xfId="0" applyFont="1" applyBorder="1" applyAlignment="1">
      <alignment shrinkToFit="1"/>
    </xf>
    <xf numFmtId="0" fontId="0" fillId="0" borderId="18" xfId="0" applyBorder="1" applyAlignment="1" applyProtection="1">
      <alignment horizontal="center"/>
      <protection locked="0" hidden="1"/>
    </xf>
    <xf numFmtId="0" fontId="0" fillId="0" borderId="47" xfId="0" applyBorder="1" applyAlignment="1" applyProtection="1">
      <alignment horizontal="center" vertical="center" shrinkToFit="1"/>
      <protection locked="0" hidden="1"/>
    </xf>
    <xf numFmtId="0" fontId="0" fillId="35" borderId="1" xfId="0" applyFill="1"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0" fillId="35" borderId="48" xfId="0" applyFill="1" applyBorder="1" applyAlignment="1" applyProtection="1">
      <alignment horizontal="center" vertical="center" shrinkToFit="1"/>
      <protection locked="0" hidden="1"/>
    </xf>
    <xf numFmtId="0" fontId="0" fillId="35" borderId="9" xfId="0" applyFill="1" applyBorder="1" applyAlignment="1" applyProtection="1">
      <alignment horizontal="center" vertical="center" shrinkToFit="1"/>
      <protection locked="0" hidden="1"/>
    </xf>
    <xf numFmtId="0" fontId="0" fillId="0" borderId="9" xfId="0" applyBorder="1" applyAlignment="1" applyProtection="1">
      <alignment horizontal="center" vertical="center" shrinkToFit="1"/>
      <protection locked="0" hidden="1"/>
    </xf>
    <xf numFmtId="0" fontId="0" fillId="35" borderId="12" xfId="0" applyFill="1" applyBorder="1" applyAlignment="1" applyProtection="1">
      <alignment horizontal="center" vertical="center" shrinkToFit="1"/>
      <protection locked="0" hidden="1"/>
    </xf>
    <xf numFmtId="0" fontId="0" fillId="0" borderId="7" xfId="0" applyBorder="1" applyAlignment="1" applyProtection="1">
      <alignment horizontal="center" vertical="center" shrinkToFit="1"/>
      <protection locked="0" hidden="1"/>
    </xf>
    <xf numFmtId="0" fontId="32" fillId="0" borderId="0" xfId="0" applyFont="1">
      <alignment vertical="center"/>
    </xf>
    <xf numFmtId="0" fontId="0" fillId="0" borderId="1" xfId="0" applyBorder="1" applyAlignment="1"/>
    <xf numFmtId="0" fontId="0" fillId="0" borderId="1" xfId="0" applyBorder="1" applyAlignment="1">
      <alignment horizontal="right" vertical="center"/>
    </xf>
    <xf numFmtId="5" fontId="0" fillId="0" borderId="1" xfId="0" applyNumberFormat="1" applyBorder="1">
      <alignment vertical="center"/>
    </xf>
    <xf numFmtId="0" fontId="0" fillId="0" borderId="69" xfId="0" applyBorder="1" applyAlignment="1" applyProtection="1">
      <alignment horizontal="center"/>
      <protection hidden="1"/>
    </xf>
    <xf numFmtId="0" fontId="0" fillId="0" borderId="68" xfId="0" applyBorder="1" applyAlignment="1" applyProtection="1">
      <protection hidden="1"/>
    </xf>
    <xf numFmtId="0" fontId="0" fillId="0" borderId="57"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15" xfId="0" applyBorder="1" applyAlignment="1" applyProtection="1">
      <alignment horizontal="center"/>
      <protection locked="0" hidden="1"/>
    </xf>
    <xf numFmtId="5" fontId="0" fillId="0" borderId="1" xfId="0" applyNumberFormat="1" applyBorder="1" applyAlignment="1" applyProtection="1">
      <protection locked="0" hidden="1"/>
    </xf>
    <xf numFmtId="176" fontId="0" fillId="0" borderId="47" xfId="0" applyNumberFormat="1" applyBorder="1" applyAlignment="1" applyProtection="1">
      <alignment vertical="center" shrinkToFit="1"/>
      <protection locked="0" hidden="1"/>
    </xf>
    <xf numFmtId="176" fontId="0" fillId="35" borderId="1" xfId="0" applyNumberFormat="1" applyFill="1" applyBorder="1" applyAlignment="1" applyProtection="1">
      <alignment vertical="center" shrinkToFit="1"/>
      <protection locked="0" hidden="1"/>
    </xf>
    <xf numFmtId="176" fontId="0" fillId="0" borderId="1" xfId="0" applyNumberFormat="1" applyBorder="1" applyAlignment="1" applyProtection="1">
      <alignment vertical="center" shrinkToFit="1"/>
      <protection locked="0" hidden="1"/>
    </xf>
    <xf numFmtId="176" fontId="0" fillId="35" borderId="48" xfId="0" applyNumberFormat="1" applyFill="1" applyBorder="1" applyAlignment="1" applyProtection="1">
      <alignment vertical="center" shrinkToFit="1"/>
      <protection locked="0" hidden="1"/>
    </xf>
    <xf numFmtId="176" fontId="0" fillId="0" borderId="0" xfId="0" applyNumberFormat="1">
      <alignment vertical="center"/>
    </xf>
    <xf numFmtId="0" fontId="0" fillId="38" borderId="56" xfId="0" applyFill="1" applyBorder="1" applyAlignment="1">
      <alignment horizontal="center" vertical="center"/>
    </xf>
    <xf numFmtId="0" fontId="0" fillId="38" borderId="57" xfId="0" applyFill="1" applyBorder="1" applyAlignment="1">
      <alignment horizontal="center" vertical="center"/>
    </xf>
    <xf numFmtId="0" fontId="0" fillId="0" borderId="51" xfId="0" applyBorder="1" applyAlignment="1" applyProtection="1">
      <alignment horizontal="center" vertical="center" shrinkToFit="1"/>
      <protection locked="0" hidden="1"/>
    </xf>
    <xf numFmtId="0" fontId="0" fillId="0" borderId="46" xfId="0" applyBorder="1" applyAlignment="1" applyProtection="1">
      <alignment horizontal="center" vertical="center" shrinkToFit="1"/>
      <protection locked="0" hidden="1"/>
    </xf>
    <xf numFmtId="176" fontId="0" fillId="0" borderId="7" xfId="0" applyNumberFormat="1"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55" xfId="0" applyBorder="1" applyAlignment="1" applyProtection="1">
      <alignment horizontal="center" vertical="center" shrinkToFit="1"/>
      <protection locked="0" hidden="1"/>
    </xf>
    <xf numFmtId="0" fontId="0" fillId="0" borderId="52" xfId="0" applyBorder="1" applyAlignment="1" applyProtection="1">
      <alignment horizontal="center" vertical="center" shrinkToFit="1"/>
      <protection locked="0" hidden="1"/>
    </xf>
    <xf numFmtId="176" fontId="0" fillId="0" borderId="47" xfId="0" applyNumberFormat="1" applyBorder="1" applyAlignment="1" applyProtection="1">
      <alignment horizontal="center" vertical="center" shrinkToFit="1"/>
      <protection locked="0" hidden="1"/>
    </xf>
    <xf numFmtId="0" fontId="0" fillId="35" borderId="44" xfId="0" applyFill="1" applyBorder="1" applyAlignment="1" applyProtection="1">
      <alignment horizontal="center" vertical="center" shrinkToFit="1"/>
      <protection locked="0" hidden="1"/>
    </xf>
    <xf numFmtId="0" fontId="0" fillId="35" borderId="8" xfId="0" applyFill="1" applyBorder="1" applyAlignment="1" applyProtection="1">
      <alignment horizontal="center" vertical="center" shrinkToFit="1"/>
      <protection locked="0" hidden="1"/>
    </xf>
    <xf numFmtId="176" fontId="0" fillId="35" borderId="9" xfId="0" applyNumberFormat="1" applyFill="1" applyBorder="1" applyAlignment="1" applyProtection="1">
      <alignment horizontal="center" vertical="center" shrinkToFit="1"/>
      <protection locked="0" hidden="1"/>
    </xf>
    <xf numFmtId="0" fontId="0" fillId="35" borderId="71" xfId="0" applyFill="1" applyBorder="1" applyAlignment="1" applyProtection="1">
      <alignment horizontal="center" vertical="center" shrinkToFit="1"/>
      <protection locked="0" hidden="1"/>
    </xf>
    <xf numFmtId="0" fontId="0" fillId="35" borderId="54" xfId="0" applyFill="1" applyBorder="1" applyAlignment="1" applyProtection="1">
      <alignment horizontal="center" vertical="center" shrinkToFit="1"/>
      <protection locked="0" hidden="1"/>
    </xf>
    <xf numFmtId="0" fontId="0" fillId="35" borderId="45" xfId="0" applyFill="1" applyBorder="1" applyAlignment="1" applyProtection="1">
      <alignment horizontal="center" vertical="center" shrinkToFit="1"/>
      <protection locked="0" hidden="1"/>
    </xf>
    <xf numFmtId="176" fontId="0" fillId="35" borderId="1" xfId="0" applyNumberFormat="1" applyFill="1" applyBorder="1" applyAlignment="1" applyProtection="1">
      <alignment horizontal="center" vertical="center" shrinkToFit="1"/>
      <protection locked="0" hidden="1"/>
    </xf>
    <xf numFmtId="0" fontId="0" fillId="0" borderId="44" xfId="0" applyBorder="1" applyAlignment="1" applyProtection="1">
      <alignment horizontal="center" vertical="center" shrinkToFit="1"/>
      <protection locked="0" hidden="1"/>
    </xf>
    <xf numFmtId="0" fontId="0" fillId="0" borderId="8" xfId="0" applyBorder="1" applyAlignment="1" applyProtection="1">
      <alignment horizontal="center" vertical="center" shrinkToFit="1"/>
      <protection locked="0" hidden="1"/>
    </xf>
    <xf numFmtId="176" fontId="0" fillId="0" borderId="9" xfId="0" applyNumberFormat="1" applyBorder="1" applyAlignment="1" applyProtection="1">
      <alignment horizontal="center" vertical="center" shrinkToFit="1"/>
      <protection locked="0" hidden="1"/>
    </xf>
    <xf numFmtId="0" fontId="0" fillId="0" borderId="71" xfId="0" applyBorder="1" applyAlignment="1" applyProtection="1">
      <alignment horizontal="center" vertical="center" shrinkToFit="1"/>
      <protection locked="0" hidden="1"/>
    </xf>
    <xf numFmtId="0" fontId="0" fillId="0" borderId="54"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176" fontId="0" fillId="0" borderId="1" xfId="0" applyNumberFormat="1" applyBorder="1" applyAlignment="1" applyProtection="1">
      <alignment horizontal="center" vertical="center" shrinkToFit="1"/>
      <protection locked="0" hidden="1"/>
    </xf>
    <xf numFmtId="0" fontId="0" fillId="35" borderId="49" xfId="0" applyFill="1" applyBorder="1" applyAlignment="1" applyProtection="1">
      <alignment horizontal="center" vertical="center" shrinkToFit="1"/>
      <protection locked="0" hidden="1"/>
    </xf>
    <xf numFmtId="0" fontId="0" fillId="35" borderId="11" xfId="0" applyFill="1" applyBorder="1" applyAlignment="1" applyProtection="1">
      <alignment horizontal="center" vertical="center" shrinkToFit="1"/>
      <protection locked="0" hidden="1"/>
    </xf>
    <xf numFmtId="176" fontId="0" fillId="35" borderId="12" xfId="0" applyNumberFormat="1" applyFill="1" applyBorder="1" applyAlignment="1" applyProtection="1">
      <alignment horizontal="center" vertical="center" shrinkToFit="1"/>
      <protection locked="0" hidden="1"/>
    </xf>
    <xf numFmtId="0" fontId="0" fillId="35" borderId="72" xfId="0" applyFill="1" applyBorder="1" applyAlignment="1" applyProtection="1">
      <alignment horizontal="center" vertical="center" shrinkToFit="1"/>
      <protection locked="0" hidden="1"/>
    </xf>
    <xf numFmtId="0" fontId="0" fillId="35" borderId="73" xfId="0" applyFill="1" applyBorder="1" applyAlignment="1" applyProtection="1">
      <alignment horizontal="center" vertical="center" shrinkToFit="1"/>
      <protection locked="0" hidden="1"/>
    </xf>
    <xf numFmtId="0" fontId="0" fillId="35" borderId="50" xfId="0" applyFill="1" applyBorder="1" applyAlignment="1" applyProtection="1">
      <alignment horizontal="center" vertical="center" shrinkToFit="1"/>
      <protection locked="0" hidden="1"/>
    </xf>
    <xf numFmtId="176" fontId="0" fillId="35" borderId="48" xfId="0" applyNumberFormat="1" applyFill="1" applyBorder="1" applyAlignment="1" applyProtection="1">
      <alignment horizontal="center" vertical="center" shrinkToFit="1"/>
      <protection locked="0" hidden="1"/>
    </xf>
    <xf numFmtId="177" fontId="0" fillId="0" borderId="47" xfId="0" applyNumberFormat="1" applyBorder="1" applyAlignment="1" applyProtection="1">
      <alignment horizontal="center" vertical="center" shrinkToFit="1"/>
      <protection locked="0" hidden="1"/>
    </xf>
    <xf numFmtId="177" fontId="0" fillId="35" borderId="1" xfId="0" applyNumberFormat="1" applyFill="1" applyBorder="1" applyAlignment="1" applyProtection="1">
      <alignment horizontal="center" vertical="center" shrinkToFit="1"/>
      <protection locked="0" hidden="1"/>
    </xf>
    <xf numFmtId="177" fontId="0" fillId="0" borderId="1" xfId="0" applyNumberFormat="1" applyBorder="1" applyAlignment="1" applyProtection="1">
      <alignment horizontal="center" vertical="center" shrinkToFit="1"/>
      <protection locked="0" hidden="1"/>
    </xf>
    <xf numFmtId="177" fontId="0" fillId="37" borderId="0" xfId="0" applyNumberFormat="1" applyFill="1" applyProtection="1">
      <alignment vertical="center"/>
      <protection hidden="1"/>
    </xf>
    <xf numFmtId="0" fontId="0" fillId="0" borderId="0" xfId="0" applyAlignment="1">
      <alignment horizontal="center" vertical="center"/>
    </xf>
    <xf numFmtId="176" fontId="0" fillId="0" borderId="0" xfId="0" applyNumberFormat="1" applyAlignment="1">
      <alignment horizontal="center" vertical="center"/>
    </xf>
    <xf numFmtId="0" fontId="47" fillId="0" borderId="1" xfId="0" applyFont="1" applyBorder="1" applyAlignment="1" applyProtection="1">
      <alignment horizontal="center" vertical="center"/>
      <protection locked="0"/>
    </xf>
    <xf numFmtId="0" fontId="48" fillId="0" borderId="44" xfId="0" applyFont="1" applyBorder="1">
      <alignment vertical="center"/>
    </xf>
    <xf numFmtId="0" fontId="48" fillId="0" borderId="44" xfId="0" applyFont="1" applyBorder="1" applyAlignment="1"/>
    <xf numFmtId="0" fontId="0" fillId="0" borderId="0" xfId="0" applyAlignment="1">
      <alignment horizontal="left"/>
    </xf>
    <xf numFmtId="0" fontId="0" fillId="0" borderId="0" xfId="0" applyAlignment="1">
      <alignment horizontal="center" vertical="center" wrapText="1"/>
    </xf>
    <xf numFmtId="0" fontId="0" fillId="38" borderId="53" xfId="0" applyFill="1" applyBorder="1" applyAlignment="1">
      <alignment vertical="center" shrinkToFit="1"/>
    </xf>
    <xf numFmtId="0" fontId="0" fillId="38" borderId="4" xfId="0" applyFill="1" applyBorder="1" applyAlignment="1">
      <alignment horizontal="center" vertical="center"/>
    </xf>
    <xf numFmtId="0" fontId="2" fillId="3" borderId="76" xfId="41" applyFill="1" applyBorder="1" applyAlignment="1">
      <alignment shrinkToFit="1"/>
    </xf>
    <xf numFmtId="0" fontId="50" fillId="0" borderId="0" xfId="0" applyFont="1">
      <alignment vertical="center"/>
    </xf>
    <xf numFmtId="0" fontId="6" fillId="0" borderId="56" xfId="0" applyFont="1" applyBorder="1" applyAlignment="1" applyProtection="1">
      <alignment horizontal="right"/>
      <protection hidden="1"/>
    </xf>
    <xf numFmtId="0" fontId="6" fillId="0" borderId="77" xfId="0" applyFont="1" applyBorder="1" applyAlignment="1" applyProtection="1">
      <alignment horizontal="center" vertical="center"/>
      <protection hidden="1"/>
    </xf>
    <xf numFmtId="0" fontId="51" fillId="0" borderId="0" xfId="0" applyFont="1">
      <alignment vertical="center"/>
    </xf>
    <xf numFmtId="0" fontId="52" fillId="0" borderId="0" xfId="0" applyFont="1" applyAlignment="1">
      <alignment vertical="center" wrapText="1"/>
    </xf>
    <xf numFmtId="0" fontId="54" fillId="0" borderId="79" xfId="0" applyFont="1" applyBorder="1" applyAlignment="1" applyProtection="1">
      <alignment horizontal="center" vertical="center"/>
      <protection hidden="1"/>
    </xf>
    <xf numFmtId="0" fontId="54" fillId="0" borderId="8" xfId="0" applyFont="1" applyBorder="1" applyAlignment="1" applyProtection="1">
      <alignment horizontal="center" vertical="center"/>
      <protection hidden="1"/>
    </xf>
    <xf numFmtId="0" fontId="54" fillId="0" borderId="0" xfId="0" applyFont="1" applyAlignment="1">
      <alignment horizontal="center" vertical="center"/>
    </xf>
    <xf numFmtId="0" fontId="55" fillId="0" borderId="79" xfId="0" applyFont="1" applyBorder="1" applyAlignment="1" applyProtection="1">
      <alignment horizontal="center" vertical="center"/>
      <protection hidden="1"/>
    </xf>
    <xf numFmtId="0" fontId="55" fillId="0" borderId="87" xfId="0" applyFont="1" applyBorder="1" applyAlignment="1" applyProtection="1">
      <alignment horizontal="center" vertical="center"/>
      <protection hidden="1"/>
    </xf>
    <xf numFmtId="0" fontId="55" fillId="0" borderId="46" xfId="0" applyFont="1" applyBorder="1" applyAlignment="1" applyProtection="1">
      <alignment horizontal="right" vertical="center"/>
      <protection hidden="1"/>
    </xf>
    <xf numFmtId="0" fontId="55" fillId="0" borderId="8" xfId="0" applyFont="1" applyBorder="1" applyAlignment="1" applyProtection="1">
      <alignment horizontal="right" vertical="center"/>
      <protection hidden="1"/>
    </xf>
    <xf numFmtId="0" fontId="55" fillId="0" borderId="45" xfId="0" applyFont="1" applyBorder="1" applyAlignment="1" applyProtection="1">
      <alignment horizontal="right" vertical="center"/>
      <protection hidden="1"/>
    </xf>
    <xf numFmtId="0" fontId="0" fillId="0" borderId="0" xfId="0" applyAlignment="1">
      <alignment horizontal="right" vertical="center"/>
    </xf>
    <xf numFmtId="0" fontId="55" fillId="0" borderId="100" xfId="0" applyFont="1" applyBorder="1" applyAlignment="1" applyProtection="1">
      <alignment horizontal="center" vertical="center"/>
      <protection hidden="1"/>
    </xf>
    <xf numFmtId="0" fontId="55" fillId="0" borderId="99" xfId="0" applyFont="1" applyBorder="1" applyAlignment="1" applyProtection="1">
      <alignment horizontal="center" vertical="center"/>
      <protection hidden="1"/>
    </xf>
    <xf numFmtId="0" fontId="55" fillId="0" borderId="48" xfId="0" applyFont="1" applyBorder="1" applyAlignment="1" applyProtection="1">
      <alignment horizontal="center" vertical="center"/>
      <protection hidden="1"/>
    </xf>
    <xf numFmtId="0" fontId="55" fillId="0" borderId="50" xfId="0" applyFont="1" applyBorder="1" applyAlignment="1" applyProtection="1">
      <alignment horizontal="center" vertical="center"/>
      <protection hidden="1"/>
    </xf>
    <xf numFmtId="0" fontId="55" fillId="41" borderId="49" xfId="0" applyFont="1" applyFill="1" applyBorder="1" applyAlignment="1" applyProtection="1">
      <alignment horizontal="center" vertical="center"/>
      <protection hidden="1"/>
    </xf>
    <xf numFmtId="0" fontId="59" fillId="0" borderId="89" xfId="0" applyFont="1" applyBorder="1" applyAlignment="1" applyProtection="1">
      <alignment horizontal="center" vertical="center"/>
      <protection hidden="1"/>
    </xf>
    <xf numFmtId="0" fontId="53" fillId="0" borderId="89" xfId="0" applyFont="1" applyBorder="1" applyAlignment="1" applyProtection="1">
      <alignment horizontal="center" vertical="center"/>
      <protection hidden="1"/>
    </xf>
    <xf numFmtId="0" fontId="53" fillId="38" borderId="89" xfId="0" applyFont="1" applyFill="1" applyBorder="1" applyAlignment="1" applyProtection="1">
      <alignment horizontal="center" vertical="center"/>
      <protection hidden="1"/>
    </xf>
    <xf numFmtId="0" fontId="53" fillId="38" borderId="89" xfId="0" applyFont="1" applyFill="1" applyBorder="1" applyAlignment="1" applyProtection="1">
      <alignment horizontal="right" vertical="center"/>
      <protection hidden="1"/>
    </xf>
    <xf numFmtId="0" fontId="53" fillId="0" borderId="97" xfId="0" applyFont="1" applyBorder="1" applyAlignment="1" applyProtection="1">
      <alignment horizontal="center" vertical="center"/>
      <protection hidden="1"/>
    </xf>
    <xf numFmtId="0" fontId="53" fillId="0" borderId="97" xfId="0" applyFont="1" applyBorder="1" applyAlignment="1" applyProtection="1">
      <alignment horizontal="right" vertical="center"/>
      <protection hidden="1"/>
    </xf>
    <xf numFmtId="0" fontId="53" fillId="38" borderId="105" xfId="0" applyFont="1" applyFill="1" applyBorder="1" applyAlignment="1" applyProtection="1">
      <alignment horizontal="right" vertical="center"/>
      <protection hidden="1"/>
    </xf>
    <xf numFmtId="0" fontId="55" fillId="0" borderId="103" xfId="0" applyFont="1" applyBorder="1" applyAlignment="1" applyProtection="1">
      <alignment horizontal="left" vertical="center"/>
      <protection hidden="1"/>
    </xf>
    <xf numFmtId="0" fontId="0" fillId="0" borderId="69" xfId="0" applyBorder="1" applyAlignment="1">
      <alignment horizontal="center" vertical="center"/>
    </xf>
    <xf numFmtId="0" fontId="0" fillId="0" borderId="68" xfId="0" applyBorder="1" applyAlignment="1">
      <alignment horizontal="center" vertical="center"/>
    </xf>
    <xf numFmtId="0" fontId="55" fillId="0" borderId="69" xfId="0" applyFont="1" applyBorder="1" applyAlignment="1" applyProtection="1">
      <alignment vertical="top"/>
      <protection locked="0" hidden="1"/>
    </xf>
    <xf numFmtId="0" fontId="0" fillId="0" borderId="55" xfId="0" applyBorder="1" applyAlignment="1" applyProtection="1">
      <alignment vertical="center" shrinkToFit="1"/>
      <protection locked="0" hidden="1"/>
    </xf>
    <xf numFmtId="0" fontId="0" fillId="35" borderId="54" xfId="0" applyFill="1" applyBorder="1" applyAlignment="1" applyProtection="1">
      <alignment vertical="center" shrinkToFit="1"/>
      <protection locked="0" hidden="1"/>
    </xf>
    <xf numFmtId="0" fontId="0" fillId="0" borderId="54" xfId="0" applyBorder="1" applyAlignment="1" applyProtection="1">
      <alignment vertical="center" shrinkToFit="1"/>
      <protection locked="0" hidden="1"/>
    </xf>
    <xf numFmtId="0" fontId="0" fillId="35" borderId="73" xfId="0" applyFill="1" applyBorder="1" applyAlignment="1" applyProtection="1">
      <alignment vertical="center" shrinkToFit="1"/>
      <protection locked="0" hidden="1"/>
    </xf>
    <xf numFmtId="176" fontId="0" fillId="0" borderId="51" xfId="0" applyNumberFormat="1" applyBorder="1" applyAlignment="1" applyProtection="1">
      <alignment horizontal="center" vertical="center" shrinkToFit="1"/>
      <protection locked="0" hidden="1"/>
    </xf>
    <xf numFmtId="176" fontId="0" fillId="35" borderId="44" xfId="0" applyNumberFormat="1" applyFill="1" applyBorder="1" applyAlignment="1" applyProtection="1">
      <alignment horizontal="center" vertical="center" shrinkToFit="1"/>
      <protection locked="0" hidden="1"/>
    </xf>
    <xf numFmtId="176" fontId="0" fillId="0" borderId="44" xfId="0" applyNumberFormat="1" applyBorder="1" applyAlignment="1" applyProtection="1">
      <alignment horizontal="center" vertical="center" shrinkToFit="1"/>
      <protection locked="0" hidden="1"/>
    </xf>
    <xf numFmtId="176" fontId="0" fillId="35" borderId="49" xfId="0" applyNumberFormat="1" applyFill="1" applyBorder="1" applyAlignment="1" applyProtection="1">
      <alignment horizontal="center" vertical="center" shrinkToFit="1"/>
      <protection locked="0" hidden="1"/>
    </xf>
    <xf numFmtId="176" fontId="0" fillId="0" borderId="7" xfId="0" applyNumberFormat="1" applyBorder="1" applyAlignment="1" applyProtection="1">
      <alignment vertical="center" shrinkToFit="1"/>
      <protection locked="0" hidden="1"/>
    </xf>
    <xf numFmtId="176" fontId="0" fillId="35" borderId="9" xfId="0" applyNumberFormat="1" applyFill="1" applyBorder="1" applyAlignment="1" applyProtection="1">
      <alignment vertical="center" shrinkToFit="1"/>
      <protection locked="0" hidden="1"/>
    </xf>
    <xf numFmtId="176" fontId="0" fillId="0" borderId="9" xfId="0" applyNumberFormat="1" applyBorder="1" applyAlignment="1" applyProtection="1">
      <alignment vertical="center" shrinkToFit="1"/>
      <protection locked="0" hidden="1"/>
    </xf>
    <xf numFmtId="176" fontId="0" fillId="35" borderId="12" xfId="0" applyNumberFormat="1" applyFill="1" applyBorder="1" applyAlignment="1" applyProtection="1">
      <alignment vertical="center" shrinkToFit="1"/>
      <protection locked="0" hidden="1"/>
    </xf>
    <xf numFmtId="0" fontId="0" fillId="35" borderId="74" xfId="0" applyFill="1" applyBorder="1" applyAlignment="1" applyProtection="1">
      <alignment horizontal="center" vertical="center" shrinkToFit="1"/>
      <protection locked="0" hidden="1"/>
    </xf>
    <xf numFmtId="176" fontId="0" fillId="35" borderId="74" xfId="0" applyNumberFormat="1" applyFill="1" applyBorder="1" applyAlignment="1" applyProtection="1">
      <alignment horizontal="center" vertical="center" shrinkToFit="1"/>
      <protection locked="0" hidden="1"/>
    </xf>
    <xf numFmtId="0" fontId="0" fillId="35" borderId="83" xfId="0" applyFill="1" applyBorder="1" applyAlignment="1" applyProtection="1">
      <alignment horizontal="center" vertical="center" shrinkToFit="1"/>
      <protection locked="0" hidden="1"/>
    </xf>
    <xf numFmtId="0" fontId="0" fillId="38" borderId="3" xfId="0" applyFill="1" applyBorder="1">
      <alignment vertical="center"/>
    </xf>
    <xf numFmtId="0" fontId="0" fillId="35" borderId="58" xfId="0" applyFill="1" applyBorder="1" applyAlignment="1" applyProtection="1">
      <alignment horizontal="center" vertical="center" shrinkToFit="1"/>
      <protection locked="0" hidden="1"/>
    </xf>
    <xf numFmtId="0" fontId="0" fillId="38" borderId="77" xfId="0" applyFill="1" applyBorder="1">
      <alignment vertical="center"/>
    </xf>
    <xf numFmtId="0" fontId="0" fillId="0" borderId="108" xfId="0" applyBorder="1" applyAlignment="1" applyProtection="1">
      <alignment horizontal="center" vertical="center" shrinkToFit="1"/>
      <protection locked="0" hidden="1"/>
    </xf>
    <xf numFmtId="0" fontId="0" fillId="35" borderId="109" xfId="0" applyFill="1" applyBorder="1" applyAlignment="1" applyProtection="1">
      <alignment horizontal="center" vertical="center" shrinkToFit="1"/>
      <protection locked="0" hidden="1"/>
    </xf>
    <xf numFmtId="0" fontId="0" fillId="0" borderId="109" xfId="0" applyBorder="1" applyAlignment="1" applyProtection="1">
      <alignment horizontal="center" vertical="center" shrinkToFit="1"/>
      <protection locked="0" hidden="1"/>
    </xf>
    <xf numFmtId="0" fontId="0" fillId="35" borderId="14" xfId="0" applyFill="1" applyBorder="1" applyAlignment="1" applyProtection="1">
      <alignment horizontal="center" vertical="center" shrinkToFit="1"/>
      <protection locked="0" hidden="1"/>
    </xf>
    <xf numFmtId="0" fontId="0" fillId="35" borderId="110" xfId="0" applyFill="1" applyBorder="1" applyAlignment="1" applyProtection="1">
      <alignment horizontal="center" vertical="center" shrinkToFit="1"/>
      <protection locked="0" hidden="1"/>
    </xf>
    <xf numFmtId="177" fontId="0" fillId="0" borderId="51" xfId="0" applyNumberFormat="1" applyBorder="1" applyAlignment="1" applyProtection="1">
      <alignment horizontal="center" vertical="center" shrinkToFit="1"/>
      <protection locked="0" hidden="1"/>
    </xf>
    <xf numFmtId="177" fontId="0" fillId="35" borderId="44" xfId="0" applyNumberFormat="1" applyFill="1" applyBorder="1" applyAlignment="1" applyProtection="1">
      <alignment horizontal="center" vertical="center" shrinkToFit="1"/>
      <protection locked="0" hidden="1"/>
    </xf>
    <xf numFmtId="177" fontId="0" fillId="0" borderId="44" xfId="0" applyNumberFormat="1" applyBorder="1" applyAlignment="1" applyProtection="1">
      <alignment horizontal="center" vertical="center" shrinkToFit="1"/>
      <protection locked="0" hidden="1"/>
    </xf>
    <xf numFmtId="0" fontId="0" fillId="35" borderId="76" xfId="0" applyFill="1" applyBorder="1">
      <alignment vertical="center"/>
    </xf>
    <xf numFmtId="0" fontId="0" fillId="35" borderId="84" xfId="0" applyFill="1" applyBorder="1" applyAlignment="1" applyProtection="1">
      <alignment horizontal="center" vertical="center" shrinkToFit="1"/>
      <protection locked="0" hidden="1"/>
    </xf>
    <xf numFmtId="0" fontId="0" fillId="35" borderId="76" xfId="0" applyFill="1" applyBorder="1" applyAlignment="1" applyProtection="1">
      <alignment horizontal="center" vertical="center" shrinkToFit="1"/>
      <protection locked="0" hidden="1"/>
    </xf>
    <xf numFmtId="0" fontId="0" fillId="35" borderId="111" xfId="0" applyFill="1" applyBorder="1" applyAlignment="1" applyProtection="1">
      <alignment horizontal="center" vertical="center" shrinkToFit="1"/>
      <protection locked="0" hidden="1"/>
    </xf>
    <xf numFmtId="176" fontId="0" fillId="35" borderId="111" xfId="0" applyNumberFormat="1" applyFill="1" applyBorder="1" applyAlignment="1" applyProtection="1">
      <alignment horizontal="center" vertical="center" shrinkToFit="1"/>
      <protection locked="0" hidden="1"/>
    </xf>
    <xf numFmtId="176" fontId="0" fillId="35" borderId="83" xfId="0" applyNumberFormat="1" applyFill="1" applyBorder="1" applyAlignment="1" applyProtection="1">
      <alignment horizontal="center" vertical="center" shrinkToFit="1"/>
      <protection locked="0" hidden="1"/>
    </xf>
    <xf numFmtId="0" fontId="55" fillId="40" borderId="80" xfId="0" applyFont="1" applyFill="1" applyBorder="1" applyAlignment="1" applyProtection="1">
      <alignment horizontal="center" vertical="center"/>
      <protection hidden="1"/>
    </xf>
    <xf numFmtId="0" fontId="0" fillId="0" borderId="52" xfId="0" applyBorder="1" applyAlignment="1" applyProtection="1">
      <alignment vertical="center" shrinkToFit="1"/>
      <protection locked="0" hidden="1"/>
    </xf>
    <xf numFmtId="0" fontId="0" fillId="35" borderId="45" xfId="0" applyFill="1" applyBorder="1" applyAlignment="1" applyProtection="1">
      <alignment vertical="center" shrinkToFit="1"/>
      <protection locked="0" hidden="1"/>
    </xf>
    <xf numFmtId="0" fontId="0" fillId="0" borderId="45" xfId="0" applyBorder="1" applyAlignment="1" applyProtection="1">
      <alignment vertical="center" shrinkToFit="1"/>
      <protection locked="0" hidden="1"/>
    </xf>
    <xf numFmtId="0" fontId="0" fillId="35" borderId="50" xfId="0" applyFill="1" applyBorder="1" applyAlignment="1" applyProtection="1">
      <alignment vertical="center" shrinkToFit="1"/>
      <protection locked="0" hidden="1"/>
    </xf>
    <xf numFmtId="0" fontId="55" fillId="0" borderId="94" xfId="0" applyFont="1" applyBorder="1">
      <alignment vertical="center"/>
    </xf>
    <xf numFmtId="0" fontId="55" fillId="0" borderId="96" xfId="0" applyFont="1" applyBorder="1" applyAlignment="1" applyProtection="1">
      <alignment horizontal="right" vertical="center"/>
      <protection hidden="1"/>
    </xf>
    <xf numFmtId="0" fontId="55" fillId="0" borderId="44" xfId="0" applyFont="1" applyBorder="1">
      <alignment vertical="center"/>
    </xf>
    <xf numFmtId="0" fontId="0" fillId="38" borderId="69" xfId="0" applyFill="1" applyBorder="1" applyAlignment="1">
      <alignment horizontal="right" vertical="center"/>
    </xf>
    <xf numFmtId="0" fontId="0" fillId="38" borderId="68" xfId="0" applyFill="1" applyBorder="1" applyAlignment="1">
      <alignment horizontal="center" vertical="center"/>
    </xf>
    <xf numFmtId="0" fontId="0" fillId="38" borderId="78" xfId="0" applyFill="1" applyBorder="1" applyAlignment="1">
      <alignment horizontal="right" vertical="center"/>
    </xf>
    <xf numFmtId="0" fontId="0" fillId="38" borderId="98" xfId="0" applyFill="1" applyBorder="1" applyAlignment="1">
      <alignment horizontal="center" vertical="center"/>
    </xf>
    <xf numFmtId="0" fontId="55" fillId="42" borderId="80" xfId="0" applyFont="1" applyFill="1" applyBorder="1" applyAlignment="1" applyProtection="1">
      <alignment horizontal="center" vertical="center"/>
      <protection hidden="1"/>
    </xf>
    <xf numFmtId="0" fontId="55" fillId="39" borderId="49" xfId="0" applyFont="1" applyFill="1" applyBorder="1" applyAlignment="1" applyProtection="1">
      <alignment horizontal="center" vertical="center"/>
      <protection hidden="1"/>
    </xf>
    <xf numFmtId="0" fontId="55" fillId="0" borderId="0" xfId="0" applyFont="1" applyAlignment="1">
      <alignment horizontal="center" vertical="center"/>
    </xf>
    <xf numFmtId="0" fontId="55" fillId="0" borderId="0" xfId="0" applyFont="1" applyAlignment="1" applyProtection="1">
      <alignment horizontal="center" vertical="center"/>
      <protection hidden="1"/>
    </xf>
    <xf numFmtId="0" fontId="58" fillId="0" borderId="0" xfId="0" applyFont="1" applyAlignment="1" applyProtection="1">
      <alignment horizontal="center" vertical="center"/>
      <protection hidden="1"/>
    </xf>
    <xf numFmtId="0" fontId="59" fillId="0" borderId="0" xfId="0" applyFont="1" applyAlignment="1" applyProtection="1">
      <alignment horizontal="center" vertical="center"/>
      <protection hidden="1"/>
    </xf>
    <xf numFmtId="0" fontId="53" fillId="0" borderId="0" xfId="0" applyFont="1" applyAlignment="1" applyProtection="1">
      <alignment horizontal="right" vertical="center"/>
      <protection hidden="1"/>
    </xf>
    <xf numFmtId="0" fontId="53" fillId="0" borderId="0" xfId="0" applyFont="1" applyAlignment="1" applyProtection="1">
      <alignment horizontal="center" vertical="center"/>
      <protection hidden="1"/>
    </xf>
    <xf numFmtId="0" fontId="53" fillId="38" borderId="0" xfId="0" applyFont="1" applyFill="1" applyAlignment="1" applyProtection="1">
      <alignment horizontal="center" vertical="center"/>
      <protection hidden="1"/>
    </xf>
    <xf numFmtId="0" fontId="53" fillId="0" borderId="0" xfId="0" applyFont="1" applyProtection="1">
      <alignment vertical="center"/>
      <protection hidden="1"/>
    </xf>
    <xf numFmtId="0" fontId="53" fillId="38" borderId="0" xfId="0" applyFont="1" applyFill="1" applyAlignment="1" applyProtection="1">
      <alignment horizontal="right" vertical="center"/>
      <protection hidden="1"/>
    </xf>
    <xf numFmtId="0" fontId="53" fillId="0" borderId="89" xfId="0" applyFont="1" applyBorder="1" applyAlignment="1" applyProtection="1">
      <alignment horizontal="right" vertical="center"/>
      <protection locked="0" hidden="1"/>
    </xf>
    <xf numFmtId="0" fontId="53" fillId="0" borderId="89" xfId="0" applyFont="1" applyBorder="1" applyProtection="1">
      <alignment vertical="center"/>
      <protection hidden="1"/>
    </xf>
    <xf numFmtId="0" fontId="53" fillId="0" borderId="105" xfId="0" applyFont="1" applyBorder="1" applyProtection="1">
      <alignment vertical="center"/>
      <protection hidden="1"/>
    </xf>
    <xf numFmtId="0" fontId="55" fillId="0" borderId="0" xfId="0" applyFont="1" applyAlignment="1" applyProtection="1">
      <alignment vertical="top"/>
      <protection locked="0" hidden="1"/>
    </xf>
    <xf numFmtId="0" fontId="54" fillId="0" borderId="76" xfId="0" applyFont="1" applyBorder="1" applyAlignment="1" applyProtection="1">
      <alignment horizontal="center" vertical="center"/>
      <protection hidden="1"/>
    </xf>
    <xf numFmtId="0" fontId="55" fillId="0" borderId="84" xfId="0" applyFont="1" applyBorder="1" applyProtection="1">
      <alignment vertical="center"/>
      <protection hidden="1"/>
    </xf>
    <xf numFmtId="0" fontId="55" fillId="0" borderId="49" xfId="0" applyFont="1" applyBorder="1" applyProtection="1">
      <alignment vertical="center"/>
      <protection hidden="1"/>
    </xf>
    <xf numFmtId="0" fontId="0" fillId="0" borderId="115" xfId="0" applyBorder="1" applyAlignment="1" applyProtection="1">
      <alignment horizontal="center"/>
      <protection locked="0" hidden="1"/>
    </xf>
    <xf numFmtId="0" fontId="53" fillId="0" borderId="78" xfId="0" applyFont="1" applyBorder="1" applyAlignment="1" applyProtection="1">
      <alignment horizontal="centerContinuous" vertical="center" shrinkToFit="1"/>
      <protection hidden="1"/>
    </xf>
    <xf numFmtId="5" fontId="0" fillId="0" borderId="116" xfId="0" applyNumberFormat="1" applyBorder="1" applyAlignment="1" applyProtection="1">
      <protection locked="0" hidden="1"/>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0" fontId="0" fillId="0" borderId="47" xfId="0" applyBorder="1" applyAlignment="1">
      <alignment horizontal="center" vertical="center" shrinkToFit="1"/>
    </xf>
    <xf numFmtId="0" fontId="45" fillId="38" borderId="44" xfId="0" applyFont="1" applyFill="1" applyBorder="1" applyAlignment="1">
      <alignment horizontal="center"/>
    </xf>
    <xf numFmtId="0" fontId="45" fillId="38" borderId="58" xfId="0" applyFont="1" applyFill="1" applyBorder="1" applyAlignment="1">
      <alignment horizontal="center"/>
    </xf>
    <xf numFmtId="49" fontId="0" fillId="0" borderId="2" xfId="0" applyNumberFormat="1" applyBorder="1" applyAlignment="1" applyProtection="1">
      <alignment horizontal="center"/>
      <protection locked="0" hidden="1"/>
    </xf>
    <xf numFmtId="49" fontId="0" fillId="0" borderId="3" xfId="0" applyNumberFormat="1" applyBorder="1" applyAlignment="1" applyProtection="1">
      <alignment horizontal="center"/>
      <protection locked="0" hidden="1"/>
    </xf>
    <xf numFmtId="49" fontId="0" fillId="0" borderId="4" xfId="0" applyNumberFormat="1" applyBorder="1" applyAlignment="1" applyProtection="1">
      <alignment horizontal="center"/>
      <protection locked="0" hidden="1"/>
    </xf>
    <xf numFmtId="0" fontId="0" fillId="0" borderId="2" xfId="0" applyBorder="1" applyAlignment="1" applyProtection="1">
      <alignment horizontal="center"/>
      <protection locked="0" hidden="1"/>
    </xf>
    <xf numFmtId="0" fontId="0" fillId="0" borderId="3" xfId="0" applyBorder="1" applyAlignment="1" applyProtection="1">
      <alignment horizontal="center"/>
      <protection locked="0" hidden="1"/>
    </xf>
    <xf numFmtId="0" fontId="0" fillId="0" borderId="4" xfId="0" applyBorder="1" applyAlignment="1" applyProtection="1">
      <alignment horizontal="center"/>
      <protection locked="0" hidden="1"/>
    </xf>
    <xf numFmtId="178" fontId="53" fillId="38" borderId="0" xfId="0" applyNumberFormat="1" applyFont="1" applyFill="1" applyAlignment="1" applyProtection="1">
      <alignment horizontal="right" vertical="center"/>
      <protection hidden="1"/>
    </xf>
    <xf numFmtId="0" fontId="13" fillId="0" borderId="78" xfId="0" applyFont="1" applyBorder="1" applyAlignment="1" applyProtection="1">
      <alignment vertical="center" wrapText="1"/>
      <protection hidden="1"/>
    </xf>
    <xf numFmtId="0" fontId="55" fillId="0" borderId="106" xfId="0" applyFont="1" applyBorder="1" applyAlignment="1" applyProtection="1">
      <alignment vertical="top"/>
      <protection locked="0"/>
    </xf>
    <xf numFmtId="0" fontId="0" fillId="0" borderId="0" xfId="0" applyAlignment="1" applyProtection="1">
      <alignment vertical="top"/>
      <protection locked="0"/>
    </xf>
    <xf numFmtId="0" fontId="0" fillId="0" borderId="107" xfId="0" applyBorder="1" applyAlignment="1" applyProtection="1">
      <alignment vertical="top"/>
      <protection locked="0"/>
    </xf>
    <xf numFmtId="0" fontId="0" fillId="0" borderId="104" xfId="0" applyBorder="1" applyAlignment="1" applyProtection="1">
      <alignment vertical="top"/>
      <protection locked="0"/>
    </xf>
    <xf numFmtId="0" fontId="0" fillId="0" borderId="78" xfId="0" applyBorder="1" applyAlignment="1" applyProtection="1">
      <alignment vertical="top"/>
      <protection locked="0"/>
    </xf>
    <xf numFmtId="0" fontId="0" fillId="0" borderId="98" xfId="0" applyBorder="1" applyAlignment="1" applyProtection="1">
      <alignment vertical="top"/>
      <protection locked="0"/>
    </xf>
    <xf numFmtId="178" fontId="53" fillId="38" borderId="89" xfId="0" applyNumberFormat="1" applyFont="1" applyFill="1" applyBorder="1" applyAlignment="1" applyProtection="1">
      <alignment horizontal="right" vertical="center"/>
      <protection hidden="1"/>
    </xf>
    <xf numFmtId="178" fontId="53" fillId="38" borderId="105" xfId="0" applyNumberFormat="1" applyFont="1" applyFill="1" applyBorder="1" applyAlignment="1" applyProtection="1">
      <alignment horizontal="right" vertical="center"/>
      <protection hidden="1"/>
    </xf>
    <xf numFmtId="0" fontId="0" fillId="0" borderId="105" xfId="0" applyBorder="1" applyAlignment="1">
      <alignment horizontal="right" vertical="center"/>
    </xf>
    <xf numFmtId="0" fontId="55" fillId="0" borderId="0" xfId="0" applyFont="1" applyAlignment="1" applyProtection="1">
      <alignment horizontal="center" vertical="center" wrapText="1"/>
      <protection hidden="1"/>
    </xf>
    <xf numFmtId="0" fontId="55" fillId="0" borderId="0" xfId="0" applyFont="1" applyAlignment="1" applyProtection="1">
      <alignment horizontal="center" vertical="center"/>
      <protection hidden="1"/>
    </xf>
    <xf numFmtId="0" fontId="55" fillId="42" borderId="44" xfId="0" applyFont="1" applyFill="1" applyBorder="1" applyAlignment="1" applyProtection="1">
      <alignment horizontal="center" vertical="center"/>
      <protection hidden="1"/>
    </xf>
    <xf numFmtId="0" fontId="55" fillId="42" borderId="54" xfId="0" applyFont="1" applyFill="1" applyBorder="1" applyAlignment="1" applyProtection="1">
      <alignment horizontal="center" vertical="center"/>
      <protection hidden="1"/>
    </xf>
    <xf numFmtId="0" fontId="55" fillId="42" borderId="45" xfId="0" applyFont="1" applyFill="1" applyBorder="1" applyAlignment="1" applyProtection="1">
      <alignment horizontal="center" vertical="center"/>
      <protection hidden="1"/>
    </xf>
    <xf numFmtId="0" fontId="55" fillId="39" borderId="44" xfId="0" applyFont="1" applyFill="1" applyBorder="1" applyAlignment="1" applyProtection="1">
      <alignment horizontal="center" vertical="center"/>
      <protection hidden="1"/>
    </xf>
    <xf numFmtId="0" fontId="55" fillId="39" borderId="54" xfId="0" applyFont="1" applyFill="1" applyBorder="1" applyAlignment="1" applyProtection="1">
      <alignment horizontal="center" vertical="center"/>
      <protection hidden="1"/>
    </xf>
    <xf numFmtId="0" fontId="55" fillId="39" borderId="71" xfId="0" applyFont="1" applyFill="1" applyBorder="1" applyAlignment="1" applyProtection="1">
      <alignment horizontal="center" vertical="center"/>
      <protection hidden="1"/>
    </xf>
    <xf numFmtId="0" fontId="55" fillId="0" borderId="113" xfId="0" applyFont="1" applyBorder="1" applyAlignment="1" applyProtection="1">
      <alignment horizontal="center" vertical="center"/>
      <protection hidden="1"/>
    </xf>
    <xf numFmtId="0" fontId="55" fillId="0" borderId="73" xfId="0" applyFont="1" applyBorder="1" applyAlignment="1" applyProtection="1">
      <alignment horizontal="center" vertical="center"/>
      <protection hidden="1"/>
    </xf>
    <xf numFmtId="0" fontId="55" fillId="0" borderId="72" xfId="0" applyFont="1" applyBorder="1" applyAlignment="1" applyProtection="1">
      <alignment horizontal="center" vertical="center"/>
      <protection hidden="1"/>
    </xf>
    <xf numFmtId="0" fontId="55" fillId="0" borderId="91" xfId="0" applyFont="1" applyBorder="1" applyAlignment="1" applyProtection="1">
      <alignment horizontal="center" vertical="center"/>
      <protection hidden="1"/>
    </xf>
    <xf numFmtId="0" fontId="55" fillId="0" borderId="92" xfId="0" applyFont="1" applyBorder="1" applyAlignment="1" applyProtection="1">
      <alignment horizontal="center" vertical="center"/>
      <protection hidden="1"/>
    </xf>
    <xf numFmtId="0" fontId="55" fillId="0" borderId="85" xfId="0" applyFont="1" applyBorder="1" applyAlignment="1" applyProtection="1">
      <alignment horizontal="center" vertical="center"/>
      <protection hidden="1"/>
    </xf>
    <xf numFmtId="0" fontId="55" fillId="0" borderId="69" xfId="0" applyFont="1" applyBorder="1" applyAlignment="1" applyProtection="1">
      <alignment horizontal="center" vertical="center"/>
      <protection hidden="1"/>
    </xf>
    <xf numFmtId="0" fontId="55" fillId="0" borderId="86" xfId="0" applyFont="1" applyBorder="1" applyAlignment="1" applyProtection="1">
      <alignment horizontal="center" vertical="center"/>
      <protection hidden="1"/>
    </xf>
    <xf numFmtId="0" fontId="55" fillId="0" borderId="88" xfId="0" applyFont="1" applyBorder="1" applyAlignment="1" applyProtection="1">
      <alignment horizontal="center" vertical="center"/>
      <protection hidden="1"/>
    </xf>
    <xf numFmtId="0" fontId="55" fillId="0" borderId="89" xfId="0" applyFont="1" applyBorder="1" applyAlignment="1" applyProtection="1">
      <alignment horizontal="center" vertical="center"/>
      <protection hidden="1"/>
    </xf>
    <xf numFmtId="0" fontId="55" fillId="0" borderId="90" xfId="0" applyFont="1" applyBorder="1" applyAlignment="1" applyProtection="1">
      <alignment horizontal="center" vertical="center"/>
      <protection hidden="1"/>
    </xf>
    <xf numFmtId="0" fontId="55" fillId="0" borderId="68" xfId="0" applyFont="1" applyBorder="1" applyAlignment="1" applyProtection="1">
      <alignment horizontal="center" vertical="center"/>
      <protection hidden="1"/>
    </xf>
    <xf numFmtId="0" fontId="55" fillId="0" borderId="93" xfId="0" applyFont="1" applyBorder="1" applyAlignment="1" applyProtection="1">
      <alignment horizontal="center" vertical="center"/>
      <protection hidden="1"/>
    </xf>
    <xf numFmtId="0" fontId="55" fillId="40" borderId="94" xfId="0" applyFont="1" applyFill="1" applyBorder="1" applyAlignment="1" applyProtection="1">
      <alignment horizontal="center" vertical="center"/>
      <protection hidden="1"/>
    </xf>
    <xf numFmtId="0" fontId="55" fillId="40" borderId="95" xfId="0" applyFont="1" applyFill="1" applyBorder="1" applyAlignment="1" applyProtection="1">
      <alignment horizontal="center" vertical="center"/>
      <protection hidden="1"/>
    </xf>
    <xf numFmtId="0" fontId="55" fillId="40" borderId="96" xfId="0" applyFont="1" applyFill="1" applyBorder="1" applyAlignment="1" applyProtection="1">
      <alignment horizontal="center" vertical="center"/>
      <protection hidden="1"/>
    </xf>
    <xf numFmtId="0" fontId="55" fillId="41" borderId="94" xfId="0" applyFont="1" applyFill="1" applyBorder="1" applyAlignment="1" applyProtection="1">
      <alignment horizontal="center" vertical="center"/>
      <protection hidden="1"/>
    </xf>
    <xf numFmtId="0" fontId="55" fillId="41" borderId="95" xfId="0" applyFont="1" applyFill="1" applyBorder="1" applyAlignment="1" applyProtection="1">
      <alignment horizontal="center" vertical="center"/>
      <protection hidden="1"/>
    </xf>
    <xf numFmtId="0" fontId="55" fillId="41" borderId="112" xfId="0" applyFont="1" applyFill="1" applyBorder="1" applyAlignment="1" applyProtection="1">
      <alignment horizontal="center" vertical="center"/>
      <protection hidden="1"/>
    </xf>
    <xf numFmtId="0" fontId="55" fillId="0" borderId="103" xfId="0" applyFont="1" applyBorder="1" applyAlignment="1" applyProtection="1">
      <alignment horizontal="center" vertical="center"/>
      <protection hidden="1"/>
    </xf>
    <xf numFmtId="0" fontId="55" fillId="0" borderId="104" xfId="0" applyFont="1" applyBorder="1" applyAlignment="1" applyProtection="1">
      <alignment horizontal="center" vertical="center"/>
      <protection hidden="1"/>
    </xf>
    <xf numFmtId="0" fontId="55" fillId="0" borderId="101" xfId="0" applyFont="1" applyBorder="1" applyAlignment="1" applyProtection="1">
      <alignment horizontal="center" vertical="center"/>
      <protection hidden="1"/>
    </xf>
    <xf numFmtId="0" fontId="55" fillId="0" borderId="102" xfId="0" applyFont="1" applyBorder="1" applyAlignment="1" applyProtection="1">
      <alignment horizontal="center" vertical="center"/>
      <protection hidden="1"/>
    </xf>
    <xf numFmtId="0" fontId="58" fillId="38" borderId="69" xfId="0" applyFont="1" applyFill="1" applyBorder="1" applyAlignment="1" applyProtection="1">
      <alignment horizontal="center" vertical="center"/>
      <protection hidden="1"/>
    </xf>
    <xf numFmtId="0" fontId="58" fillId="38" borderId="78" xfId="0" applyFont="1" applyFill="1" applyBorder="1" applyAlignment="1" applyProtection="1">
      <alignment horizontal="center" vertical="center"/>
      <protection hidden="1"/>
    </xf>
    <xf numFmtId="0" fontId="55" fillId="38" borderId="69" xfId="0" applyFont="1" applyFill="1" applyBorder="1" applyAlignment="1" applyProtection="1">
      <alignment horizontal="center" vertical="center"/>
      <protection hidden="1"/>
    </xf>
    <xf numFmtId="0" fontId="55" fillId="38" borderId="78" xfId="0" applyFont="1" applyFill="1" applyBorder="1" applyAlignment="1" applyProtection="1">
      <alignment horizontal="center" vertical="center"/>
      <protection hidden="1"/>
    </xf>
    <xf numFmtId="0" fontId="54" fillId="0" borderId="49" xfId="0" applyFont="1" applyBorder="1" applyAlignment="1" applyProtection="1">
      <alignment horizontal="center" vertical="center"/>
      <protection locked="0"/>
    </xf>
    <xf numFmtId="0" fontId="54" fillId="0" borderId="73" xfId="0" applyFont="1" applyBorder="1" applyAlignment="1" applyProtection="1">
      <alignment horizontal="center" vertical="center"/>
      <protection locked="0"/>
    </xf>
    <xf numFmtId="0" fontId="55" fillId="0" borderId="73" xfId="0" applyFont="1" applyBorder="1" applyAlignment="1" applyProtection="1">
      <alignment horizontal="center" vertical="center"/>
      <protection locked="0"/>
    </xf>
    <xf numFmtId="0" fontId="55" fillId="0" borderId="72" xfId="0" applyFont="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0" borderId="81" xfId="0" applyFont="1" applyBorder="1" applyAlignment="1" applyProtection="1">
      <alignment horizontal="center" vertical="center"/>
      <protection locked="0"/>
    </xf>
    <xf numFmtId="0" fontId="54" fillId="0" borderId="82" xfId="0" applyFont="1" applyBorder="1" applyAlignment="1" applyProtection="1">
      <alignment horizontal="center" vertical="center"/>
      <protection locked="0"/>
    </xf>
    <xf numFmtId="0" fontId="54" fillId="0" borderId="44" xfId="0" applyFont="1" applyBorder="1" applyAlignment="1" applyProtection="1">
      <alignment horizontal="center" vertical="center"/>
      <protection locked="0"/>
    </xf>
    <xf numFmtId="0" fontId="54" fillId="0" borderId="54" xfId="0" applyFont="1" applyBorder="1" applyAlignment="1" applyProtection="1">
      <alignment horizontal="center" vertical="center"/>
      <protection locked="0"/>
    </xf>
    <xf numFmtId="0" fontId="54" fillId="0" borderId="71" xfId="0" applyFont="1" applyBorder="1" applyAlignment="1" applyProtection="1">
      <alignment horizontal="center" vertical="center"/>
      <protection locked="0"/>
    </xf>
    <xf numFmtId="0" fontId="54" fillId="0" borderId="83" xfId="0" applyFont="1" applyBorder="1" applyAlignment="1" applyProtection="1">
      <alignment horizontal="center" vertical="center"/>
      <protection locked="0"/>
    </xf>
    <xf numFmtId="0" fontId="54" fillId="0" borderId="84" xfId="0" applyFont="1" applyBorder="1" applyAlignment="1" applyProtection="1">
      <alignment horizontal="center" vertical="center"/>
      <protection locked="0"/>
    </xf>
    <xf numFmtId="0" fontId="55" fillId="0" borderId="84" xfId="0" applyFont="1" applyBorder="1" applyAlignment="1" applyProtection="1">
      <alignment horizontal="center" vertical="center"/>
      <protection locked="0"/>
    </xf>
    <xf numFmtId="0" fontId="55" fillId="0" borderId="114" xfId="0" applyFont="1" applyBorder="1" applyAlignment="1" applyProtection="1">
      <alignment horizontal="center" vertical="center"/>
      <protection locked="0"/>
    </xf>
    <xf numFmtId="0" fontId="54" fillId="0" borderId="76" xfId="0" applyFont="1" applyBorder="1" applyAlignment="1" applyProtection="1">
      <alignment horizontal="center" vertical="center"/>
      <protection hidden="1"/>
    </xf>
    <xf numFmtId="0" fontId="54" fillId="0" borderId="117" xfId="0" applyFont="1" applyBorder="1" applyAlignment="1" applyProtection="1">
      <alignment horizontal="center" vertical="center"/>
      <protection hidden="1"/>
    </xf>
    <xf numFmtId="0" fontId="55" fillId="0" borderId="54" xfId="0" applyFont="1" applyBorder="1" applyAlignment="1" applyProtection="1">
      <alignment horizontal="center" vertical="center"/>
      <protection locked="0"/>
    </xf>
    <xf numFmtId="0" fontId="55" fillId="0" borderId="71" xfId="0" applyFont="1" applyBorder="1" applyAlignment="1" applyProtection="1">
      <alignment horizontal="center" vertical="center"/>
      <protection locked="0"/>
    </xf>
    <xf numFmtId="0" fontId="55" fillId="0" borderId="44" xfId="0" applyFont="1" applyBorder="1" applyProtection="1">
      <alignment vertical="center"/>
      <protection hidden="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184149</xdr:colOff>
      <xdr:row>82</xdr:row>
      <xdr:rowOff>133350</xdr:rowOff>
    </xdr:from>
    <xdr:to>
      <xdr:col>14</xdr:col>
      <xdr:colOff>123825</xdr:colOff>
      <xdr:row>92</xdr:row>
      <xdr:rowOff>63500</xdr:rowOff>
    </xdr:to>
    <xdr:sp macro="" textlink="">
      <xdr:nvSpPr>
        <xdr:cNvPr id="2" name="Text Box 96">
          <a:extLst>
            <a:ext uri="{FF2B5EF4-FFF2-40B4-BE49-F238E27FC236}">
              <a16:creationId xmlns:a16="http://schemas.microsoft.com/office/drawing/2014/main" id="{00000000-0008-0000-0000-000002000000}"/>
            </a:ext>
          </a:extLst>
        </xdr:cNvPr>
        <xdr:cNvSpPr txBox="1">
          <a:spLocks noChangeArrowheads="1"/>
        </xdr:cNvSpPr>
      </xdr:nvSpPr>
      <xdr:spPr bwMode="auto">
        <a:xfrm>
          <a:off x="5448299" y="3117850"/>
          <a:ext cx="3425826" cy="18415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注意：以下のことを確認してください。</a:t>
          </a:r>
        </a:p>
        <a:p>
          <a:pPr algn="l" rtl="0">
            <a:defRPr sz="1000"/>
          </a:pPr>
          <a:r>
            <a:rPr lang="ja-JP" altLang="en-US" sz="1200" b="0" i="0" u="none" strike="noStrike" baseline="0">
              <a:solidFill>
                <a:srgbClr val="000000"/>
              </a:solidFill>
              <a:latin typeface="ＭＳ 明朝"/>
              <a:ea typeface="ＭＳ 明朝"/>
            </a:rPr>
            <a:t>・ファイル名は変更しましたか？</a:t>
          </a:r>
        </a:p>
        <a:p>
          <a:pPr algn="l" rtl="0">
            <a:defRPr sz="1000"/>
          </a:pPr>
          <a:r>
            <a:rPr lang="ja-JP" altLang="en-US" sz="1200" b="0" i="0" u="none" strike="noStrike" baseline="0">
              <a:solidFill>
                <a:srgbClr val="000000"/>
              </a:solidFill>
              <a:latin typeface="ＭＳ 明朝"/>
              <a:ea typeface="ＭＳ 明朝"/>
            </a:rPr>
            <a:t>・ナンバーは正しいですか？（半角および重複</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000000"/>
              </a:solidFill>
              <a:latin typeface="ＭＳ 明朝"/>
              <a:ea typeface="ＭＳ 明朝"/>
            </a:rPr>
            <a:t>・記録は正しいですか</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公認記録および書式</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FF0000"/>
              </a:solidFill>
              <a:latin typeface="ＭＳ 明朝"/>
              <a:ea typeface="ＭＳ 明朝"/>
            </a:rPr>
            <a:t>左のチェックシートに入力してください。</a:t>
          </a:r>
          <a:endParaRPr lang="en-US" altLang="ja-JP" sz="1200" b="0" i="0" u="none" strike="noStrike" baseline="0">
            <a:solidFill>
              <a:srgbClr val="FF0000"/>
            </a:solidFill>
            <a:latin typeface="ＭＳ 明朝"/>
            <a:ea typeface="ＭＳ 明朝"/>
          </a:endParaRPr>
        </a:p>
        <a:p>
          <a:pPr algn="l" rtl="0">
            <a:defRPr sz="1000"/>
          </a:pPr>
          <a:r>
            <a:rPr lang="ja-JP" altLang="en-US" sz="1200" b="0" i="0" u="none" strike="noStrike" baseline="0">
              <a:solidFill>
                <a:srgbClr val="FF0000"/>
              </a:solidFill>
              <a:latin typeface="ＭＳ 明朝"/>
              <a:ea typeface="ＭＳ 明朝"/>
            </a:rPr>
            <a:t>　間違いのある場合返送して再度提出いただくことがあります。</a:t>
          </a:r>
          <a:r>
            <a:rPr lang="ja-JP" altLang="en-US" sz="1200" b="0" i="0" u="none" strike="noStrike" baseline="0">
              <a:solidFill>
                <a:srgbClr val="000000"/>
              </a:solidFill>
              <a:latin typeface="ＭＳ 明朝"/>
              <a:ea typeface="ＭＳ 明朝"/>
            </a:rPr>
            <a:t>申込締切までに正しいものを提出ください。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533400</xdr:colOff>
      <xdr:row>8</xdr:row>
      <xdr:rowOff>19050</xdr:rowOff>
    </xdr:from>
    <xdr:to>
      <xdr:col>14</xdr:col>
      <xdr:colOff>533400</xdr:colOff>
      <xdr:row>10</xdr:row>
      <xdr:rowOff>152400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7734300" y="1647825"/>
          <a:ext cx="2743200" cy="4953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　コードは、必ず１から始まる通し番号を設定する。</a:t>
          </a:r>
        </a:p>
      </xdr:txBody>
    </xdr:sp>
    <xdr:clientData/>
  </xdr:twoCellAnchor>
  <xdr:twoCellAnchor>
    <xdr:from>
      <xdr:col>10</xdr:col>
      <xdr:colOff>561975</xdr:colOff>
      <xdr:row>12</xdr:row>
      <xdr:rowOff>0</xdr:rowOff>
    </xdr:from>
    <xdr:to>
      <xdr:col>14</xdr:col>
      <xdr:colOff>523875</xdr:colOff>
      <xdr:row>17</xdr:row>
      <xdr:rowOff>114300</xdr:rowOff>
    </xdr:to>
    <xdr:sp macro="" textlink="">
      <xdr:nvSpPr>
        <xdr:cNvPr id="3" name="Text Box 4">
          <a:extLst>
            <a:ext uri="{FF2B5EF4-FFF2-40B4-BE49-F238E27FC236}">
              <a16:creationId xmlns:a16="http://schemas.microsoft.com/office/drawing/2014/main" id="{00000000-0008-0000-0500-000003000000}"/>
            </a:ext>
          </a:extLst>
        </xdr:cNvPr>
        <xdr:cNvSpPr txBox="1">
          <a:spLocks noChangeArrowheads="1"/>
        </xdr:cNvSpPr>
      </xdr:nvSpPr>
      <xdr:spPr bwMode="auto">
        <a:xfrm>
          <a:off x="7762875" y="2352675"/>
          <a:ext cx="2705100" cy="10191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リレー以外の種目が入力されているセル範囲に名前を付ける。</a:t>
          </a:r>
        </a:p>
        <a:p>
          <a:pPr algn="l" rtl="0">
            <a:defRPr sz="1000"/>
          </a:pPr>
          <a:r>
            <a:rPr lang="ja-JP" altLang="en-US" sz="1200" b="0" i="0" u="none" strike="noStrike" baseline="0">
              <a:solidFill>
                <a:srgbClr val="0000FF"/>
              </a:solidFill>
              <a:latin typeface="ＭＳ 明朝"/>
              <a:ea typeface="ＭＳ 明朝"/>
            </a:rPr>
            <a:t>　男子は「男子種目」</a:t>
          </a:r>
        </a:p>
        <a:p>
          <a:pPr algn="l" rtl="0">
            <a:defRPr sz="1000"/>
          </a:pPr>
          <a:r>
            <a:rPr lang="ja-JP" altLang="en-US" sz="1200" b="0" i="0" u="none" strike="noStrike" baseline="0">
              <a:solidFill>
                <a:srgbClr val="0000FF"/>
              </a:solidFill>
              <a:latin typeface="ＭＳ 明朝"/>
              <a:ea typeface="ＭＳ 明朝"/>
            </a:rPr>
            <a:t>　女子は「女子種目」</a:t>
          </a:r>
        </a:p>
        <a:p>
          <a:pPr algn="l" rtl="0">
            <a:defRPr sz="1000"/>
          </a:pPr>
          <a:r>
            <a:rPr lang="ja-JP" altLang="en-US" sz="1200" b="0" i="0" u="none" strike="noStrike" baseline="0">
              <a:solidFill>
                <a:srgbClr val="0000FF"/>
              </a:solidFill>
              <a:latin typeface="ＭＳ 明朝"/>
              <a:ea typeface="ＭＳ 明朝"/>
            </a:rPr>
            <a:t>とする。</a:t>
          </a:r>
        </a:p>
      </xdr:txBody>
    </xdr:sp>
    <xdr:clientData/>
  </xdr:twoCellAnchor>
  <xdr:twoCellAnchor editAs="oneCell">
    <xdr:from>
      <xdr:col>11</xdr:col>
      <xdr:colOff>104775</xdr:colOff>
      <xdr:row>18</xdr:row>
      <xdr:rowOff>133350</xdr:rowOff>
    </xdr:from>
    <xdr:to>
      <xdr:col>13</xdr:col>
      <xdr:colOff>581025</xdr:colOff>
      <xdr:row>32</xdr:row>
      <xdr:rowOff>19050</xdr:rowOff>
    </xdr:to>
    <xdr:pic>
      <xdr:nvPicPr>
        <xdr:cNvPr id="4183" name="Picture 6">
          <a:extLst>
            <a:ext uri="{FF2B5EF4-FFF2-40B4-BE49-F238E27FC236}">
              <a16:creationId xmlns:a16="http://schemas.microsoft.com/office/drawing/2014/main" id="{00000000-0008-0000-0500-000057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77200" y="3571875"/>
          <a:ext cx="1847850" cy="2419350"/>
        </a:xfrm>
        <a:prstGeom prst="rect">
          <a:avLst/>
        </a:prstGeom>
        <a:noFill/>
        <a:ln w="9525">
          <a:noFill/>
          <a:miter lim="800000"/>
          <a:headEnd/>
          <a:tailEnd/>
        </a:ln>
      </xdr:spPr>
    </xdr:pic>
    <xdr:clientData/>
  </xdr:twoCellAnchor>
  <xdr:twoCellAnchor>
    <xdr:from>
      <xdr:col>11</xdr:col>
      <xdr:colOff>647700</xdr:colOff>
      <xdr:row>30</xdr:row>
      <xdr:rowOff>38100</xdr:rowOff>
    </xdr:from>
    <xdr:to>
      <xdr:col>12</xdr:col>
      <xdr:colOff>190500</xdr:colOff>
      <xdr:row>34</xdr:row>
      <xdr:rowOff>28575</xdr:rowOff>
    </xdr:to>
    <xdr:sp macro="" textlink="">
      <xdr:nvSpPr>
        <xdr:cNvPr id="4184" name="Line 8">
          <a:extLst>
            <a:ext uri="{FF2B5EF4-FFF2-40B4-BE49-F238E27FC236}">
              <a16:creationId xmlns:a16="http://schemas.microsoft.com/office/drawing/2014/main" id="{00000000-0008-0000-0500-000058100000}"/>
            </a:ext>
          </a:extLst>
        </xdr:cNvPr>
        <xdr:cNvSpPr>
          <a:spLocks noChangeShapeType="1"/>
        </xdr:cNvSpPr>
      </xdr:nvSpPr>
      <xdr:spPr bwMode="auto">
        <a:xfrm>
          <a:off x="8620125" y="5648325"/>
          <a:ext cx="228600" cy="714375"/>
        </a:xfrm>
        <a:prstGeom prst="line">
          <a:avLst/>
        </a:prstGeom>
        <a:noFill/>
        <a:ln w="9525">
          <a:solidFill>
            <a:srgbClr val="000000"/>
          </a:solidFill>
          <a:round/>
          <a:headEnd type="triangle" w="med" len="med"/>
          <a:tailEnd/>
        </a:ln>
      </xdr:spPr>
    </xdr:sp>
    <xdr:clientData/>
  </xdr:twoCellAnchor>
  <xdr:twoCellAnchor>
    <xdr:from>
      <xdr:col>11</xdr:col>
      <xdr:colOff>409575</xdr:colOff>
      <xdr:row>33</xdr:row>
      <xdr:rowOff>123825</xdr:rowOff>
    </xdr:from>
    <xdr:to>
      <xdr:col>15</xdr:col>
      <xdr:colOff>209550</xdr:colOff>
      <xdr:row>41</xdr:row>
      <xdr:rowOff>95250</xdr:rowOff>
    </xdr:to>
    <xdr:sp macro="" textlink="">
      <xdr:nvSpPr>
        <xdr:cNvPr id="6" name="Text Box 9">
          <a:extLst>
            <a:ext uri="{FF2B5EF4-FFF2-40B4-BE49-F238E27FC236}">
              <a16:creationId xmlns:a16="http://schemas.microsoft.com/office/drawing/2014/main" id="{00000000-0008-0000-0500-000006000000}"/>
            </a:ext>
          </a:extLst>
        </xdr:cNvPr>
        <xdr:cNvSpPr txBox="1">
          <a:spLocks noChangeArrowheads="1"/>
        </xdr:cNvSpPr>
      </xdr:nvSpPr>
      <xdr:spPr bwMode="auto">
        <a:xfrm>
          <a:off x="8296275" y="6276975"/>
          <a:ext cx="2543175" cy="142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数式→名前の定義</a:t>
          </a:r>
        </a:p>
        <a:p>
          <a:pPr algn="l" rtl="0">
            <a:defRPr sz="1000"/>
          </a:pPr>
          <a:r>
            <a:rPr lang="ja-JP" altLang="en-US" sz="1200" b="0" i="0" u="none" strike="noStrike" baseline="0">
              <a:solidFill>
                <a:srgbClr val="000000"/>
              </a:solidFill>
              <a:latin typeface="ＭＳ 明朝"/>
              <a:ea typeface="ＭＳ 明朝"/>
            </a:rPr>
            <a:t>　　男子種目</a:t>
          </a:r>
          <a:r>
            <a:rPr lang="en-US" altLang="ja-JP" sz="1200" b="0" i="0" u="none" strike="noStrike" baseline="0">
              <a:solidFill>
                <a:srgbClr val="000000"/>
              </a:solidFill>
              <a:latin typeface="ＭＳ 明朝"/>
              <a:ea typeface="ＭＳ 明朝"/>
            </a:rPr>
            <a:t>or</a:t>
          </a:r>
          <a:r>
            <a:rPr lang="ja-JP" altLang="en-US" sz="1200" b="0" i="0" u="none" strike="noStrike" baseline="0">
              <a:solidFill>
                <a:srgbClr val="000000"/>
              </a:solidFill>
              <a:latin typeface="ＭＳ 明朝"/>
              <a:ea typeface="ＭＳ 明朝"/>
            </a:rPr>
            <a:t>女子種目　選択</a:t>
          </a:r>
        </a:p>
        <a:p>
          <a:pPr algn="l" rtl="0">
            <a:defRPr sz="1000"/>
          </a:pPr>
          <a:r>
            <a:rPr lang="ja-JP" altLang="en-US" sz="1200" b="0" i="0" u="none" strike="noStrike" baseline="0">
              <a:solidFill>
                <a:srgbClr val="000000"/>
              </a:solidFill>
              <a:latin typeface="ＭＳ 明朝"/>
              <a:ea typeface="ＭＳ 明朝"/>
            </a:rPr>
            <a:t>参照範囲</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範囲ドラッグ</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OK</a:t>
          </a:r>
        </a:p>
      </xdr:txBody>
    </xdr:sp>
    <xdr:clientData/>
  </xdr:twoCellAnchor>
  <xdr:twoCellAnchor editAs="oneCell">
    <xdr:from>
      <xdr:col>12</xdr:col>
      <xdr:colOff>123825</xdr:colOff>
      <xdr:row>36</xdr:row>
      <xdr:rowOff>152400</xdr:rowOff>
    </xdr:from>
    <xdr:to>
      <xdr:col>12</xdr:col>
      <xdr:colOff>371475</xdr:colOff>
      <xdr:row>37</xdr:row>
      <xdr:rowOff>152400</xdr:rowOff>
    </xdr:to>
    <xdr:pic>
      <xdr:nvPicPr>
        <xdr:cNvPr id="4186" name="Picture 17">
          <a:extLst>
            <a:ext uri="{FF2B5EF4-FFF2-40B4-BE49-F238E27FC236}">
              <a16:creationId xmlns:a16="http://schemas.microsoft.com/office/drawing/2014/main" id="{00000000-0008-0000-0500-00005A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82050" y="6848475"/>
          <a:ext cx="247650" cy="180975"/>
        </a:xfrm>
        <a:prstGeom prst="rect">
          <a:avLst/>
        </a:prstGeom>
        <a:noFill/>
        <a:ln w="9525">
          <a:noFill/>
          <a:miter lim="800000"/>
          <a:headEnd/>
          <a:tailEnd/>
        </a:ln>
      </xdr:spPr>
    </xdr:pic>
    <xdr:clientData/>
  </xdr:twoCellAnchor>
  <xdr:twoCellAnchor editAs="oneCell">
    <xdr:from>
      <xdr:col>12</xdr:col>
      <xdr:colOff>123825</xdr:colOff>
      <xdr:row>38</xdr:row>
      <xdr:rowOff>114300</xdr:rowOff>
    </xdr:from>
    <xdr:to>
      <xdr:col>12</xdr:col>
      <xdr:colOff>447675</xdr:colOff>
      <xdr:row>39</xdr:row>
      <xdr:rowOff>142875</xdr:rowOff>
    </xdr:to>
    <xdr:pic>
      <xdr:nvPicPr>
        <xdr:cNvPr id="4187" name="Picture 19">
          <a:extLst>
            <a:ext uri="{FF2B5EF4-FFF2-40B4-BE49-F238E27FC236}">
              <a16:creationId xmlns:a16="http://schemas.microsoft.com/office/drawing/2014/main" id="{00000000-0008-0000-0500-00005B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82050" y="7181850"/>
          <a:ext cx="323850" cy="209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8520;&#19978;\NEW&#30476;&#38520;HP\youkou\24\95zensanin_ent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1&#32207;&#20307;\&#12456;&#12531;&#12488;&#12522;&#12540;\&#26494;&#27743;&#39640;&#235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38520;&#19978;\NEW&#30476;&#38520;HP\youkou\21\09zensanin_entr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tumoto\Desktop\2020&#20986;&#38642;&#38520;&#19978;\74izumo_entry(YOSHIOKA&#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小・中学生所属"/>
      <sheetName val="参加競技コード"/>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管理者シート"/>
    </sheetNames>
    <sheetDataSet>
      <sheetData sheetId="0" refreshError="1">
        <row r="7">
          <cell r="M7" t="str">
            <v>北海道</v>
          </cell>
        </row>
        <row r="8">
          <cell r="C8" t="str">
            <v>松江高専</v>
          </cell>
          <cell r="M8" t="str">
            <v>青　森</v>
          </cell>
        </row>
        <row r="9">
          <cell r="M9" t="str">
            <v>岩  手</v>
          </cell>
        </row>
        <row r="10">
          <cell r="M10" t="str">
            <v>宮　城</v>
          </cell>
        </row>
        <row r="11">
          <cell r="M11" t="str">
            <v>秋　田</v>
          </cell>
        </row>
        <row r="12">
          <cell r="M12" t="str">
            <v>山　形</v>
          </cell>
        </row>
        <row r="13">
          <cell r="M13" t="str">
            <v>福　島</v>
          </cell>
        </row>
        <row r="14">
          <cell r="M14" t="str">
            <v>茨　城</v>
          </cell>
        </row>
        <row r="15">
          <cell r="M15" t="str">
            <v>栃　木</v>
          </cell>
        </row>
        <row r="16">
          <cell r="M16" t="str">
            <v>群　馬</v>
          </cell>
        </row>
        <row r="17">
          <cell r="M17" t="str">
            <v>埼　玉</v>
          </cell>
        </row>
        <row r="18">
          <cell r="M18" t="str">
            <v>千　葉</v>
          </cell>
        </row>
        <row r="19">
          <cell r="M19" t="str">
            <v>東　京</v>
          </cell>
        </row>
        <row r="20">
          <cell r="M20" t="str">
            <v>神奈川</v>
          </cell>
        </row>
        <row r="21">
          <cell r="M21" t="str">
            <v>山　梨</v>
          </cell>
        </row>
        <row r="22">
          <cell r="M22" t="str">
            <v>新　潟</v>
          </cell>
        </row>
        <row r="23">
          <cell r="M23" t="str">
            <v>富　山</v>
          </cell>
        </row>
        <row r="24">
          <cell r="M24" t="str">
            <v>石　川</v>
          </cell>
        </row>
        <row r="25">
          <cell r="M25" t="str">
            <v>福　井</v>
          </cell>
        </row>
        <row r="26">
          <cell r="M26" t="str">
            <v>長  野</v>
          </cell>
        </row>
        <row r="27">
          <cell r="M27" t="str">
            <v>岐  阜</v>
          </cell>
        </row>
        <row r="28">
          <cell r="M28" t="str">
            <v>静  岡</v>
          </cell>
        </row>
        <row r="29">
          <cell r="M29" t="str">
            <v>愛  知</v>
          </cell>
        </row>
        <row r="30">
          <cell r="M30" t="str">
            <v>三  重</v>
          </cell>
        </row>
        <row r="31">
          <cell r="M31" t="str">
            <v>滋　賀</v>
          </cell>
        </row>
        <row r="32">
          <cell r="M32" t="str">
            <v>京　都</v>
          </cell>
        </row>
        <row r="33">
          <cell r="M33" t="str">
            <v>大　阪</v>
          </cell>
        </row>
        <row r="34">
          <cell r="M34" t="str">
            <v>兵　庫</v>
          </cell>
        </row>
        <row r="35">
          <cell r="M35" t="str">
            <v>奈　良</v>
          </cell>
        </row>
        <row r="36">
          <cell r="M36" t="str">
            <v>和歌山</v>
          </cell>
        </row>
        <row r="37">
          <cell r="M37" t="str">
            <v>鳥　取</v>
          </cell>
        </row>
        <row r="38">
          <cell r="M38" t="str">
            <v>島　根</v>
          </cell>
        </row>
        <row r="39">
          <cell r="M39" t="str">
            <v>岡　山</v>
          </cell>
        </row>
        <row r="40">
          <cell r="M40" t="str">
            <v>広　島</v>
          </cell>
        </row>
        <row r="41">
          <cell r="M41" t="str">
            <v>山　口</v>
          </cell>
        </row>
        <row r="42">
          <cell r="M42" t="str">
            <v>徳  島</v>
          </cell>
        </row>
        <row r="43">
          <cell r="M43" t="str">
            <v>香  川</v>
          </cell>
        </row>
        <row r="44">
          <cell r="M44" t="str">
            <v>愛　媛</v>
          </cell>
        </row>
        <row r="45">
          <cell r="M45" t="str">
            <v>高　知</v>
          </cell>
        </row>
        <row r="46">
          <cell r="M46" t="str">
            <v>福　岡</v>
          </cell>
        </row>
        <row r="47">
          <cell r="M47" t="str">
            <v>佐　賀</v>
          </cell>
        </row>
        <row r="48">
          <cell r="M48" t="str">
            <v>長　崎</v>
          </cell>
        </row>
        <row r="49">
          <cell r="M49" t="str">
            <v>大　分</v>
          </cell>
        </row>
        <row r="50">
          <cell r="M50" t="str">
            <v>熊　本</v>
          </cell>
        </row>
        <row r="51">
          <cell r="M51" t="str">
            <v>宮　崎</v>
          </cell>
        </row>
        <row r="52">
          <cell r="M52" t="str">
            <v>鹿児島</v>
          </cell>
        </row>
        <row r="53">
          <cell r="M53" t="str">
            <v>沖　縄</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小・中学生所属"/>
      <sheetName val="管理者シート"/>
    </sheetNames>
    <sheetDataSet>
      <sheetData sheetId="0"/>
      <sheetData sheetId="1"/>
      <sheetData sheetId="2"/>
      <sheetData sheetId="3"/>
      <sheetData sheetId="4">
        <row r="9">
          <cell r="B9" t="str">
            <v>一般100m</v>
          </cell>
          <cell r="G9" t="str">
            <v>一般100m</v>
          </cell>
        </row>
        <row r="10">
          <cell r="B10" t="str">
            <v>一般200m</v>
          </cell>
          <cell r="G10" t="str">
            <v>一般200m</v>
          </cell>
        </row>
        <row r="11">
          <cell r="B11" t="str">
            <v>一般400m</v>
          </cell>
          <cell r="G11" t="str">
            <v>一般400m</v>
          </cell>
        </row>
        <row r="12">
          <cell r="B12" t="str">
            <v>一般800m</v>
          </cell>
          <cell r="G12" t="str">
            <v>一般800m</v>
          </cell>
        </row>
        <row r="13">
          <cell r="B13" t="str">
            <v>一般1500m</v>
          </cell>
          <cell r="G13" t="str">
            <v>一般100mH</v>
          </cell>
        </row>
        <row r="14">
          <cell r="B14" t="str">
            <v>一般5000m</v>
          </cell>
          <cell r="G14" t="str">
            <v>一般400mH</v>
          </cell>
        </row>
        <row r="15">
          <cell r="B15" t="str">
            <v>一般10000m</v>
          </cell>
          <cell r="G15" t="str">
            <v>一般走高跳</v>
          </cell>
        </row>
        <row r="16">
          <cell r="B16" t="str">
            <v>一般110mH</v>
          </cell>
          <cell r="G16" t="str">
            <v>一般走幅跳</v>
          </cell>
        </row>
        <row r="17">
          <cell r="B17" t="str">
            <v>一般400mH</v>
          </cell>
          <cell r="G17" t="str">
            <v>一般砲丸投</v>
          </cell>
        </row>
        <row r="18">
          <cell r="B18" t="str">
            <v>一般3000mSC</v>
          </cell>
          <cell r="G18" t="str">
            <v>一般円盤投</v>
          </cell>
        </row>
        <row r="19">
          <cell r="B19" t="str">
            <v>一般走高跳</v>
          </cell>
          <cell r="G19" t="str">
            <v>一般ﾊﾝﾏｰ投</v>
          </cell>
        </row>
        <row r="20">
          <cell r="B20" t="str">
            <v>一般棒高跳</v>
          </cell>
          <cell r="G20" t="str">
            <v>一般やり投</v>
          </cell>
        </row>
        <row r="21">
          <cell r="B21" t="str">
            <v>一般走幅跳</v>
          </cell>
          <cell r="G21" t="str">
            <v>一般中学3000m</v>
          </cell>
        </row>
        <row r="22">
          <cell r="B22" t="str">
            <v>一般三段跳</v>
          </cell>
          <cell r="G22" t="str">
            <v>中学100m</v>
          </cell>
        </row>
        <row r="23">
          <cell r="B23" t="str">
            <v>一般砲丸投</v>
          </cell>
          <cell r="G23" t="str">
            <v>中学200m</v>
          </cell>
        </row>
        <row r="24">
          <cell r="B24" t="str">
            <v>一般円盤投</v>
          </cell>
          <cell r="G24" t="str">
            <v>中学800m</v>
          </cell>
        </row>
        <row r="25">
          <cell r="B25" t="str">
            <v>一般ﾊﾝﾏｰ投</v>
          </cell>
          <cell r="G25" t="str">
            <v>中学100mH</v>
          </cell>
        </row>
        <row r="26">
          <cell r="B26" t="str">
            <v>一般やり投</v>
          </cell>
          <cell r="G26" t="str">
            <v>中学走高跳</v>
          </cell>
        </row>
        <row r="27">
          <cell r="B27" t="str">
            <v>高校砲丸投</v>
          </cell>
          <cell r="G27" t="str">
            <v>中学走幅跳</v>
          </cell>
        </row>
        <row r="28">
          <cell r="B28" t="str">
            <v>高校円盤投</v>
          </cell>
          <cell r="G28" t="str">
            <v>中学砲丸投</v>
          </cell>
        </row>
        <row r="29">
          <cell r="B29" t="str">
            <v>高校ﾊﾝﾏｰ投</v>
          </cell>
          <cell r="G29" t="str">
            <v>小学100m</v>
          </cell>
        </row>
        <row r="30">
          <cell r="B30" t="str">
            <v>中学100m</v>
          </cell>
          <cell r="G30" t="str">
            <v>小学800m</v>
          </cell>
        </row>
        <row r="31">
          <cell r="B31" t="str">
            <v>中学400m</v>
          </cell>
          <cell r="G31" t="str">
            <v>小学80mH</v>
          </cell>
        </row>
        <row r="32">
          <cell r="B32" t="str">
            <v>中学1500m</v>
          </cell>
          <cell r="G32" t="str">
            <v>小学走高跳</v>
          </cell>
        </row>
        <row r="33">
          <cell r="B33" t="str">
            <v>中学3000m</v>
          </cell>
          <cell r="G33" t="str">
            <v>小学走幅跳</v>
          </cell>
        </row>
        <row r="34">
          <cell r="B34" t="str">
            <v>中学110mH</v>
          </cell>
          <cell r="G34" t="str">
            <v>小学ｿﾌﾄﾎﾞｰﾙ投</v>
          </cell>
        </row>
        <row r="35">
          <cell r="B35" t="str">
            <v>中学走高跳</v>
          </cell>
        </row>
        <row r="36">
          <cell r="B36" t="str">
            <v>中学棒高跳</v>
          </cell>
        </row>
        <row r="37">
          <cell r="B37" t="str">
            <v>中学走幅跳</v>
          </cell>
        </row>
        <row r="38">
          <cell r="B38" t="str">
            <v>中学砲丸投</v>
          </cell>
        </row>
        <row r="39">
          <cell r="B39" t="str">
            <v>小学100m</v>
          </cell>
        </row>
        <row r="40">
          <cell r="B40" t="str">
            <v>小学1000m</v>
          </cell>
        </row>
        <row r="41">
          <cell r="B41" t="str">
            <v>小学80mH</v>
          </cell>
        </row>
        <row r="42">
          <cell r="B42" t="str">
            <v>小学走高跳</v>
          </cell>
        </row>
        <row r="43">
          <cell r="B43" t="str">
            <v>小学走幅跳</v>
          </cell>
        </row>
        <row r="44">
          <cell r="B44" t="str">
            <v>小学ｿﾌﾄﾎﾞｰﾙ投</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男子名簿"/>
      <sheetName val="女子名簿"/>
      <sheetName val="男子csv"/>
      <sheetName val="女子csv"/>
      <sheetName val="管理者シート"/>
      <sheetName val="小・中学生所属"/>
    </sheetNames>
    <sheetDataSet>
      <sheetData sheetId="0">
        <row r="7">
          <cell r="M7" t="str">
            <v>北海道</v>
          </cell>
          <cell r="N7">
            <v>1</v>
          </cell>
        </row>
        <row r="8">
          <cell r="E8" t="str">
            <v>島根</v>
          </cell>
          <cell r="M8" t="str">
            <v>青森</v>
          </cell>
          <cell r="N8">
            <v>2</v>
          </cell>
        </row>
        <row r="9">
          <cell r="M9" t="str">
            <v>岩手</v>
          </cell>
          <cell r="N9">
            <v>3</v>
          </cell>
        </row>
        <row r="10">
          <cell r="M10" t="str">
            <v>宮城</v>
          </cell>
          <cell r="N10">
            <v>4</v>
          </cell>
        </row>
        <row r="11">
          <cell r="M11" t="str">
            <v>秋田</v>
          </cell>
          <cell r="N11">
            <v>5</v>
          </cell>
        </row>
        <row r="12">
          <cell r="M12" t="str">
            <v>山形</v>
          </cell>
          <cell r="N12">
            <v>6</v>
          </cell>
        </row>
        <row r="13">
          <cell r="M13" t="str">
            <v>福島</v>
          </cell>
          <cell r="N13">
            <v>7</v>
          </cell>
        </row>
        <row r="14">
          <cell r="M14" t="str">
            <v>茨城</v>
          </cell>
          <cell r="N14">
            <v>8</v>
          </cell>
        </row>
        <row r="15">
          <cell r="M15" t="str">
            <v>栃木</v>
          </cell>
          <cell r="N15">
            <v>9</v>
          </cell>
        </row>
        <row r="16">
          <cell r="M16" t="str">
            <v>群馬</v>
          </cell>
          <cell r="N16">
            <v>10</v>
          </cell>
        </row>
        <row r="17">
          <cell r="M17" t="str">
            <v>埼玉</v>
          </cell>
          <cell r="N17">
            <v>11</v>
          </cell>
        </row>
        <row r="18">
          <cell r="M18" t="str">
            <v>千葉</v>
          </cell>
          <cell r="N18">
            <v>12</v>
          </cell>
        </row>
        <row r="19">
          <cell r="M19" t="str">
            <v>東京</v>
          </cell>
          <cell r="N19">
            <v>13</v>
          </cell>
        </row>
        <row r="20">
          <cell r="M20" t="str">
            <v>神奈川</v>
          </cell>
          <cell r="N20">
            <v>14</v>
          </cell>
        </row>
        <row r="21">
          <cell r="M21" t="str">
            <v>山梨</v>
          </cell>
          <cell r="N21">
            <v>15</v>
          </cell>
        </row>
        <row r="22">
          <cell r="M22" t="str">
            <v>新潟</v>
          </cell>
          <cell r="N22">
            <v>16</v>
          </cell>
        </row>
        <row r="23">
          <cell r="M23" t="str">
            <v>富山</v>
          </cell>
          <cell r="N23">
            <v>17</v>
          </cell>
        </row>
        <row r="24">
          <cell r="M24" t="str">
            <v>石川</v>
          </cell>
          <cell r="N24">
            <v>18</v>
          </cell>
        </row>
        <row r="25">
          <cell r="M25" t="str">
            <v>福井</v>
          </cell>
          <cell r="N25">
            <v>19</v>
          </cell>
        </row>
        <row r="26">
          <cell r="M26" t="str">
            <v>長野</v>
          </cell>
          <cell r="N26">
            <v>20</v>
          </cell>
        </row>
        <row r="27">
          <cell r="M27" t="str">
            <v>岐阜</v>
          </cell>
          <cell r="N27">
            <v>21</v>
          </cell>
        </row>
        <row r="28">
          <cell r="M28" t="str">
            <v>静岡</v>
          </cell>
          <cell r="N28">
            <v>22</v>
          </cell>
        </row>
        <row r="29">
          <cell r="M29" t="str">
            <v>愛知</v>
          </cell>
          <cell r="N29">
            <v>23</v>
          </cell>
        </row>
        <row r="30">
          <cell r="M30" t="str">
            <v>三重</v>
          </cell>
          <cell r="N30">
            <v>24</v>
          </cell>
        </row>
        <row r="31">
          <cell r="M31" t="str">
            <v>滋賀</v>
          </cell>
          <cell r="N31">
            <v>25</v>
          </cell>
        </row>
        <row r="32">
          <cell r="M32" t="str">
            <v>京都</v>
          </cell>
          <cell r="N32">
            <v>26</v>
          </cell>
        </row>
        <row r="33">
          <cell r="M33" t="str">
            <v>大阪</v>
          </cell>
          <cell r="N33">
            <v>27</v>
          </cell>
        </row>
        <row r="34">
          <cell r="M34" t="str">
            <v>兵庫</v>
          </cell>
          <cell r="N34">
            <v>28</v>
          </cell>
        </row>
        <row r="35">
          <cell r="M35" t="str">
            <v>奈良</v>
          </cell>
          <cell r="N35">
            <v>29</v>
          </cell>
        </row>
        <row r="36">
          <cell r="M36" t="str">
            <v>和歌山</v>
          </cell>
          <cell r="N36">
            <v>30</v>
          </cell>
        </row>
        <row r="37">
          <cell r="M37" t="str">
            <v>鳥取</v>
          </cell>
          <cell r="N37">
            <v>31</v>
          </cell>
        </row>
        <row r="38">
          <cell r="M38" t="str">
            <v>島根</v>
          </cell>
          <cell r="N38">
            <v>32</v>
          </cell>
        </row>
        <row r="39">
          <cell r="M39" t="str">
            <v>岡山</v>
          </cell>
          <cell r="N39">
            <v>33</v>
          </cell>
        </row>
        <row r="40">
          <cell r="M40" t="str">
            <v>広島</v>
          </cell>
          <cell r="N40">
            <v>34</v>
          </cell>
        </row>
        <row r="41">
          <cell r="M41" t="str">
            <v>山口</v>
          </cell>
          <cell r="N41">
            <v>35</v>
          </cell>
        </row>
        <row r="42">
          <cell r="M42" t="str">
            <v>徳島</v>
          </cell>
          <cell r="N42">
            <v>36</v>
          </cell>
        </row>
        <row r="43">
          <cell r="M43" t="str">
            <v>香川</v>
          </cell>
          <cell r="N43">
            <v>37</v>
          </cell>
        </row>
        <row r="44">
          <cell r="M44" t="str">
            <v>愛媛</v>
          </cell>
          <cell r="N44">
            <v>38</v>
          </cell>
        </row>
        <row r="45">
          <cell r="M45" t="str">
            <v>高知</v>
          </cell>
          <cell r="N45">
            <v>39</v>
          </cell>
        </row>
        <row r="46">
          <cell r="M46" t="str">
            <v>福岡</v>
          </cell>
          <cell r="N46">
            <v>40</v>
          </cell>
        </row>
        <row r="47">
          <cell r="M47" t="str">
            <v>佐賀</v>
          </cell>
          <cell r="N47">
            <v>41</v>
          </cell>
        </row>
        <row r="48">
          <cell r="M48" t="str">
            <v>長崎</v>
          </cell>
          <cell r="N48">
            <v>42</v>
          </cell>
        </row>
        <row r="49">
          <cell r="M49" t="str">
            <v>大分</v>
          </cell>
          <cell r="N49">
            <v>43</v>
          </cell>
        </row>
        <row r="50">
          <cell r="M50" t="str">
            <v>熊本</v>
          </cell>
          <cell r="N50">
            <v>44</v>
          </cell>
        </row>
        <row r="51">
          <cell r="M51" t="str">
            <v>宮崎</v>
          </cell>
          <cell r="N51">
            <v>45</v>
          </cell>
        </row>
        <row r="52">
          <cell r="M52" t="str">
            <v>鹿児島</v>
          </cell>
          <cell r="N52">
            <v>46</v>
          </cell>
        </row>
        <row r="53">
          <cell r="M53" t="str">
            <v>沖縄</v>
          </cell>
          <cell r="N53">
            <v>47</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97"/>
  <sheetViews>
    <sheetView tabSelected="1" workbookViewId="0"/>
  </sheetViews>
  <sheetFormatPr defaultRowHeight="12.75" x14ac:dyDescent="0.25"/>
  <cols>
    <col min="1" max="1" width="8.73046875" customWidth="1"/>
    <col min="2" max="2" width="6" customWidth="1"/>
    <col min="3" max="3" width="25.265625" customWidth="1"/>
    <col min="4" max="4" width="15.1328125" customWidth="1"/>
    <col min="5" max="5" width="12.86328125" customWidth="1"/>
    <col min="6" max="8" width="7.3984375" customWidth="1"/>
    <col min="9" max="9" width="9" customWidth="1"/>
    <col min="13" max="13" width="7.265625" style="20" hidden="1" customWidth="1"/>
    <col min="14" max="14" width="3.265625" style="20" hidden="1" customWidth="1"/>
    <col min="15" max="15" width="8.73046875" hidden="1" customWidth="1"/>
  </cols>
  <sheetData>
    <row r="1" spans="2:15" ht="27.75" x14ac:dyDescent="0.25">
      <c r="B1" s="1" t="str">
        <f>管理者シート!C3</f>
        <v>島根陸協長距離強化記録会</v>
      </c>
    </row>
    <row r="2" spans="2:15" ht="28.15" thickBot="1" x14ac:dyDescent="0.3">
      <c r="B2" s="1"/>
      <c r="C2" s="211"/>
    </row>
    <row r="3" spans="2:15" ht="26.25" customHeight="1" x14ac:dyDescent="0.25">
      <c r="C3" s="18" t="s">
        <v>138</v>
      </c>
    </row>
    <row r="4" spans="2:15" ht="23.25" thickBot="1" x14ac:dyDescent="0.3">
      <c r="C4" s="19" t="s">
        <v>172</v>
      </c>
      <c r="D4" t="s">
        <v>171</v>
      </c>
    </row>
    <row r="6" spans="2:15" ht="21.4" thickBot="1" x14ac:dyDescent="0.45">
      <c r="B6" s="23" t="s">
        <v>56</v>
      </c>
      <c r="C6" s="24"/>
      <c r="D6" s="20"/>
      <c r="E6" s="20"/>
      <c r="F6" s="25"/>
      <c r="G6" s="26"/>
      <c r="H6" s="26"/>
      <c r="M6" s="21"/>
    </row>
    <row r="7" spans="2:15" ht="14.65" thickBot="1" x14ac:dyDescent="0.3">
      <c r="B7" s="27" t="s">
        <v>57</v>
      </c>
      <c r="C7" s="28" t="s">
        <v>157</v>
      </c>
      <c r="D7" s="29" t="s">
        <v>58</v>
      </c>
      <c r="E7" s="28" t="s">
        <v>53</v>
      </c>
      <c r="F7" s="28" t="s">
        <v>124</v>
      </c>
      <c r="G7" s="29" t="s">
        <v>125</v>
      </c>
      <c r="H7" s="30" t="s">
        <v>59</v>
      </c>
      <c r="J7" s="136" t="s">
        <v>158</v>
      </c>
      <c r="M7" s="22" t="s">
        <v>54</v>
      </c>
      <c r="N7" s="22">
        <v>1</v>
      </c>
      <c r="O7" t="s">
        <v>180</v>
      </c>
    </row>
    <row r="8" spans="2:15" ht="21" customHeight="1" thickBot="1" x14ac:dyDescent="0.3">
      <c r="B8" s="159">
        <v>1</v>
      </c>
      <c r="C8" s="160"/>
      <c r="D8" s="142" t="str">
        <f>IF(C8="","",ASC(PHONETIC(C8)))</f>
        <v/>
      </c>
      <c r="E8" s="31" t="str">
        <f>$C$4</f>
        <v>島根</v>
      </c>
      <c r="F8" s="32" t="str">
        <f>IF($C8="","",COUNTIF(男子名簿!$B$7:$B$192,$C8))</f>
        <v/>
      </c>
      <c r="G8" s="33" t="str">
        <f>IF($C8="","",COUNTIF(女子名簿!$B$7:$B$192,$C8))</f>
        <v/>
      </c>
      <c r="H8" s="34" t="str">
        <f t="shared" ref="H8:H71" si="0">IF($C8="","",F8+G8)</f>
        <v/>
      </c>
      <c r="J8" t="s">
        <v>128</v>
      </c>
      <c r="K8" t="s">
        <v>129</v>
      </c>
      <c r="L8" t="s">
        <v>147</v>
      </c>
      <c r="M8" s="22" t="s">
        <v>77</v>
      </c>
      <c r="N8" s="22">
        <v>2</v>
      </c>
      <c r="O8">
        <f>IF([4]基本情報!E8="","",VLOOKUP([4]基本情報!E8,[4]基本情報!$M$7:$N$53,2,FALSE))</f>
        <v>32</v>
      </c>
    </row>
    <row r="9" spans="2:15" ht="21" hidden="1" customHeight="1" x14ac:dyDescent="0.25">
      <c r="B9" s="62">
        <v>2</v>
      </c>
      <c r="C9" s="72"/>
      <c r="D9" s="37" t="str">
        <f t="shared" ref="D9:D72" si="1">IF($C9="","",ASC(PHONETIC($C9)))</f>
        <v/>
      </c>
      <c r="E9" s="38" t="e">
        <f>#REF!</f>
        <v>#REF!</v>
      </c>
      <c r="F9" s="39" t="str">
        <f>IF($C9="","",COUNTIF(男子名簿!$B$7:$B$192,$C9))</f>
        <v/>
      </c>
      <c r="G9" s="40" t="str">
        <f>IF($C9="","",COUNTIF(女子名簿!$B$13:$I$192,$C9))</f>
        <v/>
      </c>
      <c r="H9" s="41" t="str">
        <f t="shared" si="0"/>
        <v/>
      </c>
      <c r="M9" s="20" t="s">
        <v>78</v>
      </c>
      <c r="N9" s="22">
        <v>3</v>
      </c>
    </row>
    <row r="10" spans="2:15" ht="21" hidden="1" customHeight="1" x14ac:dyDescent="0.25">
      <c r="B10" s="35">
        <v>3</v>
      </c>
      <c r="C10" s="36"/>
      <c r="D10" s="37" t="str">
        <f t="shared" si="1"/>
        <v/>
      </c>
      <c r="E10" s="38" t="e">
        <f>#REF!</f>
        <v>#REF!</v>
      </c>
      <c r="F10" s="39" t="str">
        <f>IF($C10="","",COUNTIF(男子名簿!$B$7:$B$192,$C10))</f>
        <v/>
      </c>
      <c r="G10" s="40" t="str">
        <f>IF($C10="","",COUNTIF(女子名簿!$B$13:$I$192,$C10))</f>
        <v/>
      </c>
      <c r="H10" s="41" t="str">
        <f t="shared" si="0"/>
        <v/>
      </c>
      <c r="M10" s="20" t="s">
        <v>79</v>
      </c>
      <c r="N10" s="22">
        <v>4</v>
      </c>
    </row>
    <row r="11" spans="2:15" ht="21" hidden="1" customHeight="1" x14ac:dyDescent="0.25">
      <c r="B11" s="35">
        <v>4</v>
      </c>
      <c r="C11" s="36"/>
      <c r="D11" s="37" t="str">
        <f t="shared" si="1"/>
        <v/>
      </c>
      <c r="E11" s="38" t="e">
        <f>#REF!</f>
        <v>#REF!</v>
      </c>
      <c r="F11" s="39" t="str">
        <f>IF($C11="","",COUNTIF(男子名簿!$B$7:$B$192,$C11))</f>
        <v/>
      </c>
      <c r="G11" s="40" t="str">
        <f>IF($C11="","",COUNTIF(女子名簿!$B$13:$I$192,$C11))</f>
        <v/>
      </c>
      <c r="H11" s="41" t="str">
        <f t="shared" si="0"/>
        <v/>
      </c>
      <c r="M11" s="20" t="s">
        <v>80</v>
      </c>
      <c r="N11" s="22">
        <v>5</v>
      </c>
    </row>
    <row r="12" spans="2:15" ht="21" hidden="1" customHeight="1" x14ac:dyDescent="0.25">
      <c r="B12" s="42">
        <v>5</v>
      </c>
      <c r="C12" s="43"/>
      <c r="D12" s="44" t="str">
        <f t="shared" si="1"/>
        <v/>
      </c>
      <c r="E12" s="45" t="e">
        <f>#REF!</f>
        <v>#REF!</v>
      </c>
      <c r="F12" s="46" t="str">
        <f>IF($C12="","",COUNTIF(男子名簿!$B$7:$B$192,$C12))</f>
        <v/>
      </c>
      <c r="G12" s="47" t="str">
        <f>IF($C12="","",COUNTIF(女子名簿!$B$13:$I$192,$C12))</f>
        <v/>
      </c>
      <c r="H12" s="48" t="str">
        <f t="shared" si="0"/>
        <v/>
      </c>
      <c r="M12" s="20" t="s">
        <v>81</v>
      </c>
      <c r="N12" s="22">
        <v>6</v>
      </c>
    </row>
    <row r="13" spans="2:15" ht="21" hidden="1" customHeight="1" x14ac:dyDescent="0.25">
      <c r="B13" s="49">
        <v>6</v>
      </c>
      <c r="C13" s="50"/>
      <c r="D13" s="51" t="str">
        <f t="shared" si="1"/>
        <v/>
      </c>
      <c r="E13" s="52" t="e">
        <f>#REF!</f>
        <v>#REF!</v>
      </c>
      <c r="F13" s="53" t="str">
        <f>IF($C13="","",COUNTIF(男子名簿!$B$7:$B$192,$C13))</f>
        <v/>
      </c>
      <c r="G13" s="54" t="str">
        <f>IF($C13="","",COUNTIF(女子名簿!$B$13:$I$192,$C13))</f>
        <v/>
      </c>
      <c r="H13" s="55" t="str">
        <f t="shared" si="0"/>
        <v/>
      </c>
      <c r="M13" s="20" t="s">
        <v>82</v>
      </c>
      <c r="N13" s="22">
        <v>7</v>
      </c>
    </row>
    <row r="14" spans="2:15" ht="21" hidden="1" customHeight="1" x14ac:dyDescent="0.25">
      <c r="B14" s="35">
        <v>7</v>
      </c>
      <c r="C14" s="36"/>
      <c r="D14" s="37" t="str">
        <f t="shared" si="1"/>
        <v/>
      </c>
      <c r="E14" s="38" t="e">
        <f>#REF!</f>
        <v>#REF!</v>
      </c>
      <c r="F14" s="39" t="str">
        <f>IF($C14="","",COUNTIF(男子名簿!$B$7:$B$192,$C14))</f>
        <v/>
      </c>
      <c r="G14" s="40" t="str">
        <f>IF($C14="","",COUNTIF(女子名簿!$B$13:$I$192,$C14))</f>
        <v/>
      </c>
      <c r="H14" s="41" t="str">
        <f t="shared" si="0"/>
        <v/>
      </c>
      <c r="M14" s="20" t="s">
        <v>83</v>
      </c>
      <c r="N14" s="22">
        <v>8</v>
      </c>
    </row>
    <row r="15" spans="2:15" ht="21" hidden="1" customHeight="1" x14ac:dyDescent="0.25">
      <c r="B15" s="35">
        <v>8</v>
      </c>
      <c r="C15" s="36"/>
      <c r="D15" s="37" t="str">
        <f t="shared" si="1"/>
        <v/>
      </c>
      <c r="E15" s="38" t="e">
        <f>#REF!</f>
        <v>#REF!</v>
      </c>
      <c r="F15" s="39" t="str">
        <f>IF($C15="","",COUNTIF(男子名簿!$B$7:$B$192,$C15))</f>
        <v/>
      </c>
      <c r="G15" s="40" t="str">
        <f>IF($C15="","",COUNTIF(女子名簿!$B$13:$I$192,$C15))</f>
        <v/>
      </c>
      <c r="H15" s="41" t="str">
        <f t="shared" si="0"/>
        <v/>
      </c>
      <c r="M15" s="20" t="s">
        <v>84</v>
      </c>
      <c r="N15" s="22">
        <v>9</v>
      </c>
    </row>
    <row r="16" spans="2:15" ht="21" hidden="1" customHeight="1" x14ac:dyDescent="0.25">
      <c r="B16" s="35">
        <v>9</v>
      </c>
      <c r="C16" s="36"/>
      <c r="D16" s="37" t="str">
        <f t="shared" si="1"/>
        <v/>
      </c>
      <c r="E16" s="38" t="e">
        <f>#REF!</f>
        <v>#REF!</v>
      </c>
      <c r="F16" s="39" t="str">
        <f>IF($C16="","",COUNTIF(男子名簿!$B$7:$B$192,$C16))</f>
        <v/>
      </c>
      <c r="G16" s="40" t="str">
        <f>IF($C16="","",COUNTIF(女子名簿!$B$13:$I$192,$C16))</f>
        <v/>
      </c>
      <c r="H16" s="41" t="str">
        <f t="shared" si="0"/>
        <v/>
      </c>
      <c r="M16" s="20" t="s">
        <v>85</v>
      </c>
      <c r="N16" s="22">
        <v>10</v>
      </c>
    </row>
    <row r="17" spans="2:14" ht="21" hidden="1" customHeight="1" x14ac:dyDescent="0.25">
      <c r="B17" s="56">
        <v>10</v>
      </c>
      <c r="C17" s="43"/>
      <c r="D17" s="57" t="str">
        <f t="shared" si="1"/>
        <v/>
      </c>
      <c r="E17" s="58" t="e">
        <f>#REF!</f>
        <v>#REF!</v>
      </c>
      <c r="F17" s="59" t="str">
        <f>IF($C17="","",COUNTIF(男子名簿!$B$7:$B$192,$C17))</f>
        <v/>
      </c>
      <c r="G17" s="60" t="str">
        <f>IF($C17="","",COUNTIF(女子名簿!$B$13:$I$192,$C17))</f>
        <v/>
      </c>
      <c r="H17" s="61" t="str">
        <f t="shared" si="0"/>
        <v/>
      </c>
      <c r="M17" s="20" t="s">
        <v>86</v>
      </c>
      <c r="N17" s="22">
        <v>11</v>
      </c>
    </row>
    <row r="18" spans="2:14" ht="21" hidden="1" customHeight="1" x14ac:dyDescent="0.25">
      <c r="B18" s="62">
        <v>11</v>
      </c>
      <c r="C18" s="50"/>
      <c r="D18" s="63" t="str">
        <f t="shared" si="1"/>
        <v/>
      </c>
      <c r="E18" s="64" t="e">
        <f>#REF!</f>
        <v>#REF!</v>
      </c>
      <c r="F18" s="65" t="str">
        <f>IF($C18="","",COUNTIF(男子名簿!$B$7:$B$192,$C18))</f>
        <v/>
      </c>
      <c r="G18" s="66" t="str">
        <f>IF($C18="","",COUNTIF(女子名簿!$B$13:$I$192,$C18))</f>
        <v/>
      </c>
      <c r="H18" s="67" t="str">
        <f t="shared" si="0"/>
        <v/>
      </c>
      <c r="M18" s="20" t="s">
        <v>87</v>
      </c>
      <c r="N18" s="22">
        <v>12</v>
      </c>
    </row>
    <row r="19" spans="2:14" ht="21" hidden="1" customHeight="1" x14ac:dyDescent="0.25">
      <c r="B19" s="35">
        <v>12</v>
      </c>
      <c r="C19" s="36"/>
      <c r="D19" s="37" t="str">
        <f t="shared" si="1"/>
        <v/>
      </c>
      <c r="E19" s="38" t="e">
        <f>#REF!</f>
        <v>#REF!</v>
      </c>
      <c r="F19" s="39" t="str">
        <f>IF($C19="","",COUNTIF(男子名簿!$B$7:$B$192,$C19))</f>
        <v/>
      </c>
      <c r="G19" s="40" t="str">
        <f>IF($C19="","",COUNTIF(女子名簿!$B$13:$I$192,$C19))</f>
        <v/>
      </c>
      <c r="H19" s="41" t="str">
        <f t="shared" si="0"/>
        <v/>
      </c>
      <c r="M19" s="20" t="s">
        <v>88</v>
      </c>
      <c r="N19" s="22">
        <v>13</v>
      </c>
    </row>
    <row r="20" spans="2:14" ht="21" hidden="1" customHeight="1" x14ac:dyDescent="0.25">
      <c r="B20" s="35">
        <v>13</v>
      </c>
      <c r="C20" s="36"/>
      <c r="D20" s="37" t="str">
        <f t="shared" si="1"/>
        <v/>
      </c>
      <c r="E20" s="38" t="e">
        <f>#REF!</f>
        <v>#REF!</v>
      </c>
      <c r="F20" s="39" t="str">
        <f>IF($C20="","",COUNTIF(男子名簿!$B$7:$B$192,$C20))</f>
        <v/>
      </c>
      <c r="G20" s="40" t="str">
        <f>IF($C20="","",COUNTIF(女子名簿!$B$13:$I$192,$C20))</f>
        <v/>
      </c>
      <c r="H20" s="41" t="str">
        <f t="shared" si="0"/>
        <v/>
      </c>
      <c r="M20" s="20" t="s">
        <v>55</v>
      </c>
      <c r="N20" s="22">
        <v>14</v>
      </c>
    </row>
    <row r="21" spans="2:14" ht="21" hidden="1" customHeight="1" x14ac:dyDescent="0.25">
      <c r="B21" s="35">
        <v>14</v>
      </c>
      <c r="C21" s="36"/>
      <c r="D21" s="37" t="str">
        <f t="shared" si="1"/>
        <v/>
      </c>
      <c r="E21" s="38" t="e">
        <f>#REF!</f>
        <v>#REF!</v>
      </c>
      <c r="F21" s="39" t="str">
        <f>IF($C21="","",COUNTIF(男子名簿!$B$7:$B$192,$C21))</f>
        <v/>
      </c>
      <c r="G21" s="40" t="str">
        <f>IF($C21="","",COUNTIF(女子名簿!$B$13:$I$192,$C21))</f>
        <v/>
      </c>
      <c r="H21" s="41" t="str">
        <f t="shared" si="0"/>
        <v/>
      </c>
      <c r="M21" s="20" t="s">
        <v>89</v>
      </c>
      <c r="N21" s="22">
        <v>15</v>
      </c>
    </row>
    <row r="22" spans="2:14" ht="21" hidden="1" customHeight="1" x14ac:dyDescent="0.25">
      <c r="B22" s="42">
        <v>15</v>
      </c>
      <c r="C22" s="43"/>
      <c r="D22" s="44" t="str">
        <f t="shared" si="1"/>
        <v/>
      </c>
      <c r="E22" s="45" t="e">
        <f>#REF!</f>
        <v>#REF!</v>
      </c>
      <c r="F22" s="46" t="str">
        <f>IF($C22="","",COUNTIF(男子名簿!$B$7:$B$192,$C22))</f>
        <v/>
      </c>
      <c r="G22" s="47" t="str">
        <f>IF($C22="","",COUNTIF(女子名簿!$B$13:$I$192,$C22))</f>
        <v/>
      </c>
      <c r="H22" s="48" t="str">
        <f t="shared" si="0"/>
        <v/>
      </c>
      <c r="M22" s="20" t="s">
        <v>90</v>
      </c>
      <c r="N22" s="22">
        <v>16</v>
      </c>
    </row>
    <row r="23" spans="2:14" ht="21" hidden="1" customHeight="1" x14ac:dyDescent="0.25">
      <c r="B23" s="49">
        <v>16</v>
      </c>
      <c r="C23" s="68"/>
      <c r="D23" s="51" t="str">
        <f t="shared" si="1"/>
        <v/>
      </c>
      <c r="E23" s="52" t="e">
        <f>#REF!</f>
        <v>#REF!</v>
      </c>
      <c r="F23" s="53" t="str">
        <f>IF($C23="","",COUNTIF(男子名簿!$B$7:$B$192,$C23))</f>
        <v/>
      </c>
      <c r="G23" s="54" t="str">
        <f>IF($C23="","",COUNTIF(女子名簿!$B$13:$I$192,$C23))</f>
        <v/>
      </c>
      <c r="H23" s="55" t="str">
        <f t="shared" si="0"/>
        <v/>
      </c>
      <c r="M23" s="20" t="s">
        <v>91</v>
      </c>
      <c r="N23" s="22">
        <v>17</v>
      </c>
    </row>
    <row r="24" spans="2:14" ht="21" hidden="1" customHeight="1" x14ac:dyDescent="0.25">
      <c r="B24" s="35">
        <v>17</v>
      </c>
      <c r="C24" s="69"/>
      <c r="D24" s="37" t="str">
        <f t="shared" si="1"/>
        <v/>
      </c>
      <c r="E24" s="38" t="e">
        <f>#REF!</f>
        <v>#REF!</v>
      </c>
      <c r="F24" s="39" t="str">
        <f>IF($C24="","",COUNTIF(男子名簿!$B$7:$B$192,$C24))</f>
        <v/>
      </c>
      <c r="G24" s="40" t="str">
        <f>IF($C24="","",COUNTIF(女子名簿!$B$13:$I$192,$C24))</f>
        <v/>
      </c>
      <c r="H24" s="41" t="str">
        <f t="shared" si="0"/>
        <v/>
      </c>
      <c r="M24" s="20" t="s">
        <v>92</v>
      </c>
      <c r="N24" s="22">
        <v>18</v>
      </c>
    </row>
    <row r="25" spans="2:14" ht="21" hidden="1" customHeight="1" x14ac:dyDescent="0.25">
      <c r="B25" s="35">
        <v>18</v>
      </c>
      <c r="C25" s="36"/>
      <c r="D25" s="37" t="str">
        <f t="shared" si="1"/>
        <v/>
      </c>
      <c r="E25" s="38" t="e">
        <f>#REF!</f>
        <v>#REF!</v>
      </c>
      <c r="F25" s="39" t="str">
        <f>IF($C25="","",COUNTIF(男子名簿!$B$7:$B$192,$C25))</f>
        <v/>
      </c>
      <c r="G25" s="40" t="str">
        <f>IF($C25="","",COUNTIF(女子名簿!$B$13:$I$192,$C25))</f>
        <v/>
      </c>
      <c r="H25" s="41" t="str">
        <f t="shared" si="0"/>
        <v/>
      </c>
      <c r="M25" s="20" t="s">
        <v>93</v>
      </c>
      <c r="N25" s="22">
        <v>19</v>
      </c>
    </row>
    <row r="26" spans="2:14" ht="21" hidden="1" customHeight="1" x14ac:dyDescent="0.25">
      <c r="B26" s="35">
        <v>19</v>
      </c>
      <c r="C26" s="69"/>
      <c r="D26" s="37" t="str">
        <f t="shared" si="1"/>
        <v/>
      </c>
      <c r="E26" s="38" t="e">
        <f>#REF!</f>
        <v>#REF!</v>
      </c>
      <c r="F26" s="39" t="str">
        <f>IF($C26="","",COUNTIF(男子名簿!$B$7:$B$192,$C26))</f>
        <v/>
      </c>
      <c r="G26" s="40" t="str">
        <f>IF($C26="","",COUNTIF(女子名簿!$B$13:$I$192,$C26))</f>
        <v/>
      </c>
      <c r="H26" s="41" t="str">
        <f t="shared" si="0"/>
        <v/>
      </c>
      <c r="M26" s="20" t="s">
        <v>94</v>
      </c>
      <c r="N26" s="22">
        <v>20</v>
      </c>
    </row>
    <row r="27" spans="2:14" ht="21" hidden="1" customHeight="1" x14ac:dyDescent="0.25">
      <c r="B27" s="56">
        <v>20</v>
      </c>
      <c r="C27" s="70"/>
      <c r="D27" s="57" t="str">
        <f t="shared" si="1"/>
        <v/>
      </c>
      <c r="E27" s="58" t="e">
        <f>#REF!</f>
        <v>#REF!</v>
      </c>
      <c r="F27" s="59" t="str">
        <f>IF($C27="","",COUNTIF(男子名簿!$B$7:$B$192,$C27))</f>
        <v/>
      </c>
      <c r="G27" s="60" t="str">
        <f>IF($C27="","",COUNTIF(女子名簿!$B$13:$I$192,$C27))</f>
        <v/>
      </c>
      <c r="H27" s="61" t="str">
        <f t="shared" si="0"/>
        <v/>
      </c>
      <c r="M27" s="20" t="s">
        <v>95</v>
      </c>
      <c r="N27" s="22">
        <v>21</v>
      </c>
    </row>
    <row r="28" spans="2:14" ht="21" hidden="1" customHeight="1" x14ac:dyDescent="0.25">
      <c r="B28" s="62">
        <v>21</v>
      </c>
      <c r="C28" s="68"/>
      <c r="D28" s="63" t="str">
        <f t="shared" si="1"/>
        <v/>
      </c>
      <c r="E28" s="64" t="e">
        <f>#REF!</f>
        <v>#REF!</v>
      </c>
      <c r="F28" s="65" t="str">
        <f>IF($C28="","",COUNTIF(男子名簿!$B$7:$B$192,$C28))</f>
        <v/>
      </c>
      <c r="G28" s="66" t="str">
        <f>IF($C28="","",COUNTIF(女子名簿!$B$13:$I$192,$C28))</f>
        <v/>
      </c>
      <c r="H28" s="67" t="str">
        <f t="shared" si="0"/>
        <v/>
      </c>
      <c r="M28" s="20" t="s">
        <v>96</v>
      </c>
      <c r="N28" s="22">
        <v>22</v>
      </c>
    </row>
    <row r="29" spans="2:14" ht="21" hidden="1" customHeight="1" x14ac:dyDescent="0.25">
      <c r="B29" s="35">
        <v>22</v>
      </c>
      <c r="C29" s="69"/>
      <c r="D29" s="37" t="str">
        <f t="shared" si="1"/>
        <v/>
      </c>
      <c r="E29" s="38" t="e">
        <f>#REF!</f>
        <v>#REF!</v>
      </c>
      <c r="F29" s="39" t="str">
        <f>IF($C29="","",COUNTIF(男子名簿!$B$7:$B$192,$C29))</f>
        <v/>
      </c>
      <c r="G29" s="40" t="str">
        <f>IF($C29="","",COUNTIF(女子名簿!$B$13:$I$192,$C29))</f>
        <v/>
      </c>
      <c r="H29" s="41" t="str">
        <f t="shared" si="0"/>
        <v/>
      </c>
      <c r="M29" s="20" t="s">
        <v>97</v>
      </c>
      <c r="N29" s="22">
        <v>23</v>
      </c>
    </row>
    <row r="30" spans="2:14" ht="21" hidden="1" customHeight="1" x14ac:dyDescent="0.25">
      <c r="B30" s="35">
        <v>23</v>
      </c>
      <c r="C30" s="69"/>
      <c r="D30" s="37" t="str">
        <f t="shared" si="1"/>
        <v/>
      </c>
      <c r="E30" s="38" t="e">
        <f>#REF!</f>
        <v>#REF!</v>
      </c>
      <c r="F30" s="39" t="str">
        <f>IF($C30="","",COUNTIF(男子名簿!$B$7:$B$192,$C30))</f>
        <v/>
      </c>
      <c r="G30" s="40" t="str">
        <f>IF($C30="","",COUNTIF(女子名簿!$B$13:$I$192,$C30))</f>
        <v/>
      </c>
      <c r="H30" s="41" t="str">
        <f t="shared" si="0"/>
        <v/>
      </c>
      <c r="M30" s="20" t="s">
        <v>98</v>
      </c>
      <c r="N30" s="22">
        <v>24</v>
      </c>
    </row>
    <row r="31" spans="2:14" ht="21" hidden="1" customHeight="1" x14ac:dyDescent="0.25">
      <c r="B31" s="35">
        <v>24</v>
      </c>
      <c r="C31" s="69"/>
      <c r="D31" s="37" t="str">
        <f t="shared" si="1"/>
        <v/>
      </c>
      <c r="E31" s="38" t="e">
        <f>#REF!</f>
        <v>#REF!</v>
      </c>
      <c r="F31" s="39" t="str">
        <f>IF($C31="","",COUNTIF(男子名簿!$B$7:$B$192,$C31))</f>
        <v/>
      </c>
      <c r="G31" s="40" t="str">
        <f>IF($C31="","",COUNTIF(女子名簿!$B$13:$I$192,$C31))</f>
        <v/>
      </c>
      <c r="H31" s="41" t="str">
        <f t="shared" si="0"/>
        <v/>
      </c>
      <c r="M31" s="20" t="s">
        <v>99</v>
      </c>
      <c r="N31" s="22">
        <v>25</v>
      </c>
    </row>
    <row r="32" spans="2:14" ht="21" hidden="1" customHeight="1" x14ac:dyDescent="0.25">
      <c r="B32" s="42">
        <v>25</v>
      </c>
      <c r="C32" s="70"/>
      <c r="D32" s="44" t="str">
        <f t="shared" si="1"/>
        <v/>
      </c>
      <c r="E32" s="45" t="e">
        <f>#REF!</f>
        <v>#REF!</v>
      </c>
      <c r="F32" s="46" t="str">
        <f>IF($C32="","",COUNTIF(男子名簿!$B$7:$B$192,$C32))</f>
        <v/>
      </c>
      <c r="G32" s="47" t="str">
        <f>IF($C32="","",COUNTIF(女子名簿!$B$13:$I$192,$C32))</f>
        <v/>
      </c>
      <c r="H32" s="48" t="str">
        <f t="shared" si="0"/>
        <v/>
      </c>
      <c r="M32" s="20" t="s">
        <v>100</v>
      </c>
      <c r="N32" s="22">
        <v>26</v>
      </c>
    </row>
    <row r="33" spans="2:14" ht="21" hidden="1" customHeight="1" x14ac:dyDescent="0.25">
      <c r="B33" s="49">
        <v>26</v>
      </c>
      <c r="C33" s="68"/>
      <c r="D33" s="51" t="str">
        <f t="shared" si="1"/>
        <v/>
      </c>
      <c r="E33" s="52" t="e">
        <f>#REF!</f>
        <v>#REF!</v>
      </c>
      <c r="F33" s="53" t="str">
        <f>IF($C33="","",COUNTIF(男子名簿!$B$7:$B$192,$C33))</f>
        <v/>
      </c>
      <c r="G33" s="54" t="str">
        <f>IF($C33="","",COUNTIF(女子名簿!$B$13:$I$192,$C33))</f>
        <v/>
      </c>
      <c r="H33" s="55" t="str">
        <f t="shared" si="0"/>
        <v/>
      </c>
      <c r="M33" s="20" t="s">
        <v>101</v>
      </c>
      <c r="N33" s="22">
        <v>27</v>
      </c>
    </row>
    <row r="34" spans="2:14" ht="21" hidden="1" customHeight="1" x14ac:dyDescent="0.25">
      <c r="B34" s="35">
        <v>27</v>
      </c>
      <c r="C34" s="36"/>
      <c r="D34" s="37" t="str">
        <f t="shared" si="1"/>
        <v/>
      </c>
      <c r="E34" s="38" t="e">
        <f>#REF!</f>
        <v>#REF!</v>
      </c>
      <c r="F34" s="39" t="str">
        <f>IF($C34="","",COUNTIF(男子名簿!$B$7:$B$192,$C34))</f>
        <v/>
      </c>
      <c r="G34" s="40" t="str">
        <f>IF($C34="","",COUNTIF(女子名簿!$B$13:$I$192,$C34))</f>
        <v/>
      </c>
      <c r="H34" s="41" t="str">
        <f t="shared" si="0"/>
        <v/>
      </c>
      <c r="M34" s="20" t="s">
        <v>102</v>
      </c>
      <c r="N34" s="22">
        <v>28</v>
      </c>
    </row>
    <row r="35" spans="2:14" ht="21" hidden="1" customHeight="1" x14ac:dyDescent="0.25">
      <c r="B35" s="35">
        <v>28</v>
      </c>
      <c r="C35" s="69"/>
      <c r="D35" s="37" t="str">
        <f t="shared" si="1"/>
        <v/>
      </c>
      <c r="E35" s="38" t="e">
        <f>#REF!</f>
        <v>#REF!</v>
      </c>
      <c r="F35" s="39" t="str">
        <f>IF($C35="","",COUNTIF(男子名簿!$B$7:$B$192,$C35))</f>
        <v/>
      </c>
      <c r="G35" s="40" t="str">
        <f>IF($C35="","",COUNTIF(女子名簿!$B$13:$I$192,$C35))</f>
        <v/>
      </c>
      <c r="H35" s="41" t="str">
        <f t="shared" si="0"/>
        <v/>
      </c>
      <c r="M35" s="20" t="s">
        <v>103</v>
      </c>
      <c r="N35" s="22">
        <v>29</v>
      </c>
    </row>
    <row r="36" spans="2:14" ht="21" hidden="1" customHeight="1" x14ac:dyDescent="0.25">
      <c r="B36" s="35">
        <v>29</v>
      </c>
      <c r="C36" s="69"/>
      <c r="D36" s="37" t="str">
        <f t="shared" si="1"/>
        <v/>
      </c>
      <c r="E36" s="38" t="e">
        <f>#REF!</f>
        <v>#REF!</v>
      </c>
      <c r="F36" s="39" t="str">
        <f>IF($C36="","",COUNTIF(男子名簿!$B$7:$B$192,$C36))</f>
        <v/>
      </c>
      <c r="G36" s="40" t="str">
        <f>IF($C36="","",COUNTIF(女子名簿!$B$13:$I$192,$C36))</f>
        <v/>
      </c>
      <c r="H36" s="41" t="str">
        <f t="shared" si="0"/>
        <v/>
      </c>
      <c r="M36" s="20" t="s">
        <v>104</v>
      </c>
      <c r="N36" s="22">
        <v>30</v>
      </c>
    </row>
    <row r="37" spans="2:14" ht="21" hidden="1" customHeight="1" x14ac:dyDescent="0.25">
      <c r="B37" s="56">
        <v>30</v>
      </c>
      <c r="C37" s="70"/>
      <c r="D37" s="57" t="str">
        <f t="shared" si="1"/>
        <v/>
      </c>
      <c r="E37" s="58" t="e">
        <f>#REF!</f>
        <v>#REF!</v>
      </c>
      <c r="F37" s="59" t="str">
        <f>IF($C37="","",COUNTIF(男子名簿!$B$7:$B$192,$C37))</f>
        <v/>
      </c>
      <c r="G37" s="60" t="str">
        <f>IF($C37="","",COUNTIF(女子名簿!$B$13:$I$192,$C37))</f>
        <v/>
      </c>
      <c r="H37" s="61" t="str">
        <f t="shared" si="0"/>
        <v/>
      </c>
      <c r="M37" s="20" t="s">
        <v>105</v>
      </c>
      <c r="N37" s="22">
        <v>31</v>
      </c>
    </row>
    <row r="38" spans="2:14" ht="21" hidden="1" customHeight="1" x14ac:dyDescent="0.25">
      <c r="B38" s="62">
        <v>31</v>
      </c>
      <c r="C38" s="68"/>
      <c r="D38" s="63" t="str">
        <f t="shared" si="1"/>
        <v/>
      </c>
      <c r="E38" s="64" t="e">
        <f>#REF!</f>
        <v>#REF!</v>
      </c>
      <c r="F38" s="65" t="str">
        <f>IF($C38="","",COUNTIF(男子名簿!$B$7:$B$192,$C38))</f>
        <v/>
      </c>
      <c r="G38" s="66" t="str">
        <f>IF($C38="","",COUNTIF(女子名簿!$B$13:$I$192,$C38))</f>
        <v/>
      </c>
      <c r="H38" s="67" t="str">
        <f t="shared" si="0"/>
        <v/>
      </c>
      <c r="M38" s="20" t="s">
        <v>106</v>
      </c>
      <c r="N38" s="22">
        <v>32</v>
      </c>
    </row>
    <row r="39" spans="2:14" ht="21" hidden="1" customHeight="1" x14ac:dyDescent="0.25">
      <c r="B39" s="35">
        <v>32</v>
      </c>
      <c r="C39" s="69"/>
      <c r="D39" s="37" t="str">
        <f t="shared" si="1"/>
        <v/>
      </c>
      <c r="E39" s="38" t="e">
        <f>#REF!</f>
        <v>#REF!</v>
      </c>
      <c r="F39" s="39" t="str">
        <f>IF($C39="","",COUNTIF(男子名簿!$B$7:$B$192,$C39))</f>
        <v/>
      </c>
      <c r="G39" s="40" t="str">
        <f>IF($C39="","",COUNTIF(女子名簿!$B$13:$I$192,$C39))</f>
        <v/>
      </c>
      <c r="H39" s="41" t="str">
        <f t="shared" si="0"/>
        <v/>
      </c>
      <c r="M39" s="20" t="s">
        <v>107</v>
      </c>
      <c r="N39" s="22">
        <v>33</v>
      </c>
    </row>
    <row r="40" spans="2:14" ht="21" hidden="1" customHeight="1" x14ac:dyDescent="0.25">
      <c r="B40" s="35">
        <v>33</v>
      </c>
      <c r="C40" s="69"/>
      <c r="D40" s="37" t="str">
        <f t="shared" si="1"/>
        <v/>
      </c>
      <c r="E40" s="38" t="e">
        <f>#REF!</f>
        <v>#REF!</v>
      </c>
      <c r="F40" s="39" t="str">
        <f>IF($C40="","",COUNTIF(男子名簿!$B$7:$B$192,$C40))</f>
        <v/>
      </c>
      <c r="G40" s="40" t="str">
        <f>IF($C40="","",COUNTIF(女子名簿!$B$13:$I$192,$C40))</f>
        <v/>
      </c>
      <c r="H40" s="41" t="str">
        <f t="shared" si="0"/>
        <v/>
      </c>
      <c r="M40" s="20" t="s">
        <v>108</v>
      </c>
      <c r="N40" s="22">
        <v>34</v>
      </c>
    </row>
    <row r="41" spans="2:14" ht="21" hidden="1" customHeight="1" x14ac:dyDescent="0.25">
      <c r="B41" s="35">
        <v>34</v>
      </c>
      <c r="C41" s="69"/>
      <c r="D41" s="37" t="str">
        <f t="shared" si="1"/>
        <v/>
      </c>
      <c r="E41" s="38" t="e">
        <f>#REF!</f>
        <v>#REF!</v>
      </c>
      <c r="F41" s="39" t="str">
        <f>IF($C41="","",COUNTIF(男子名簿!$B$7:$B$192,$C41))</f>
        <v/>
      </c>
      <c r="G41" s="40" t="str">
        <f>IF($C41="","",COUNTIF(女子名簿!$B$13:$I$192,$C41))</f>
        <v/>
      </c>
      <c r="H41" s="41" t="str">
        <f t="shared" si="0"/>
        <v/>
      </c>
      <c r="M41" s="20" t="s">
        <v>109</v>
      </c>
      <c r="N41" s="22">
        <v>35</v>
      </c>
    </row>
    <row r="42" spans="2:14" ht="21" hidden="1" customHeight="1" x14ac:dyDescent="0.25">
      <c r="B42" s="42">
        <v>35</v>
      </c>
      <c r="C42" s="70"/>
      <c r="D42" s="44" t="str">
        <f t="shared" si="1"/>
        <v/>
      </c>
      <c r="E42" s="45" t="e">
        <f>#REF!</f>
        <v>#REF!</v>
      </c>
      <c r="F42" s="46" t="str">
        <f>IF($C42="","",COUNTIF(男子名簿!$B$7:$B$192,$C42))</f>
        <v/>
      </c>
      <c r="G42" s="47" t="str">
        <f>IF($C42="","",COUNTIF(女子名簿!$B$13:$I$192,$C42))</f>
        <v/>
      </c>
      <c r="H42" s="48" t="str">
        <f t="shared" si="0"/>
        <v/>
      </c>
      <c r="M42" s="20" t="s">
        <v>110</v>
      </c>
      <c r="N42" s="22">
        <v>36</v>
      </c>
    </row>
    <row r="43" spans="2:14" ht="21" hidden="1" customHeight="1" x14ac:dyDescent="0.25">
      <c r="B43" s="49">
        <v>36</v>
      </c>
      <c r="C43" s="68"/>
      <c r="D43" s="51" t="str">
        <f t="shared" si="1"/>
        <v/>
      </c>
      <c r="E43" s="52" t="e">
        <f>#REF!</f>
        <v>#REF!</v>
      </c>
      <c r="F43" s="53" t="str">
        <f>IF($C43="","",COUNTIF(男子名簿!$B$7:$B$192,$C43))</f>
        <v/>
      </c>
      <c r="G43" s="54" t="str">
        <f>IF($C43="","",COUNTIF(女子名簿!$B$13:$I$192,$C43))</f>
        <v/>
      </c>
      <c r="H43" s="55" t="str">
        <f t="shared" si="0"/>
        <v/>
      </c>
      <c r="M43" s="20" t="s">
        <v>111</v>
      </c>
      <c r="N43" s="22">
        <v>37</v>
      </c>
    </row>
    <row r="44" spans="2:14" ht="21" hidden="1" customHeight="1" x14ac:dyDescent="0.25">
      <c r="B44" s="35">
        <v>37</v>
      </c>
      <c r="C44" s="69"/>
      <c r="D44" s="37" t="str">
        <f t="shared" si="1"/>
        <v/>
      </c>
      <c r="E44" s="38" t="e">
        <f>#REF!</f>
        <v>#REF!</v>
      </c>
      <c r="F44" s="39" t="str">
        <f>IF($C44="","",COUNTIF(男子名簿!$B$7:$B$192,$C44))</f>
        <v/>
      </c>
      <c r="G44" s="40" t="str">
        <f>IF($C44="","",COUNTIF(女子名簿!$B$13:$I$192,$C44))</f>
        <v/>
      </c>
      <c r="H44" s="41" t="str">
        <f t="shared" si="0"/>
        <v/>
      </c>
      <c r="M44" s="20" t="s">
        <v>112</v>
      </c>
      <c r="N44" s="22">
        <v>38</v>
      </c>
    </row>
    <row r="45" spans="2:14" ht="21" hidden="1" customHeight="1" x14ac:dyDescent="0.25">
      <c r="B45" s="35">
        <v>38</v>
      </c>
      <c r="C45" s="69"/>
      <c r="D45" s="37" t="str">
        <f t="shared" si="1"/>
        <v/>
      </c>
      <c r="E45" s="38" t="e">
        <f>#REF!</f>
        <v>#REF!</v>
      </c>
      <c r="F45" s="39" t="str">
        <f>IF($C45="","",COUNTIF(男子名簿!$B$7:$B$192,$C45))</f>
        <v/>
      </c>
      <c r="G45" s="40" t="str">
        <f>IF($C45="","",COUNTIF(女子名簿!$B$13:$I$192,$C45))</f>
        <v/>
      </c>
      <c r="H45" s="41" t="str">
        <f t="shared" si="0"/>
        <v/>
      </c>
      <c r="M45" s="20" t="s">
        <v>113</v>
      </c>
      <c r="N45" s="22">
        <v>39</v>
      </c>
    </row>
    <row r="46" spans="2:14" ht="21" hidden="1" customHeight="1" x14ac:dyDescent="0.25">
      <c r="B46" s="35">
        <v>39</v>
      </c>
      <c r="C46" s="69"/>
      <c r="D46" s="37" t="str">
        <f t="shared" si="1"/>
        <v/>
      </c>
      <c r="E46" s="38" t="e">
        <f>#REF!</f>
        <v>#REF!</v>
      </c>
      <c r="F46" s="39" t="str">
        <f>IF($C46="","",COUNTIF(男子名簿!$B$7:$B$192,$C46))</f>
        <v/>
      </c>
      <c r="G46" s="40" t="str">
        <f>IF($C46="","",COUNTIF(女子名簿!$B$13:$I$192,$C46))</f>
        <v/>
      </c>
      <c r="H46" s="41" t="str">
        <f t="shared" si="0"/>
        <v/>
      </c>
      <c r="M46" s="20" t="s">
        <v>114</v>
      </c>
      <c r="N46" s="22">
        <v>40</v>
      </c>
    </row>
    <row r="47" spans="2:14" ht="21" hidden="1" customHeight="1" x14ac:dyDescent="0.25">
      <c r="B47" s="56">
        <v>40</v>
      </c>
      <c r="C47" s="70"/>
      <c r="D47" s="57" t="str">
        <f t="shared" si="1"/>
        <v/>
      </c>
      <c r="E47" s="58" t="e">
        <f>#REF!</f>
        <v>#REF!</v>
      </c>
      <c r="F47" s="59" t="str">
        <f>IF($C47="","",COUNTIF(男子名簿!$B$7:$B$192,$C47))</f>
        <v/>
      </c>
      <c r="G47" s="60" t="str">
        <f>IF($C47="","",COUNTIF(女子名簿!$B$13:$I$192,$C47))</f>
        <v/>
      </c>
      <c r="H47" s="61" t="str">
        <f t="shared" si="0"/>
        <v/>
      </c>
      <c r="M47" s="20" t="s">
        <v>115</v>
      </c>
      <c r="N47" s="22">
        <v>41</v>
      </c>
    </row>
    <row r="48" spans="2:14" ht="21" hidden="1" customHeight="1" x14ac:dyDescent="0.25">
      <c r="B48" s="62">
        <v>41</v>
      </c>
      <c r="C48" s="68"/>
      <c r="D48" s="63" t="str">
        <f t="shared" si="1"/>
        <v/>
      </c>
      <c r="E48" s="64" t="e">
        <f>#REF!</f>
        <v>#REF!</v>
      </c>
      <c r="F48" s="65" t="str">
        <f>IF($C48="","",COUNTIF(男子名簿!$B$7:$B$192,$C48))</f>
        <v/>
      </c>
      <c r="G48" s="66" t="str">
        <f>IF($C48="","",COUNTIF(女子名簿!$B$13:$I$192,$C48))</f>
        <v/>
      </c>
      <c r="H48" s="67" t="str">
        <f t="shared" si="0"/>
        <v/>
      </c>
      <c r="M48" s="20" t="s">
        <v>116</v>
      </c>
      <c r="N48" s="22">
        <v>42</v>
      </c>
    </row>
    <row r="49" spans="2:14" ht="21" hidden="1" customHeight="1" x14ac:dyDescent="0.25">
      <c r="B49" s="35">
        <v>42</v>
      </c>
      <c r="C49" s="69"/>
      <c r="D49" s="37" t="str">
        <f t="shared" si="1"/>
        <v/>
      </c>
      <c r="E49" s="38" t="e">
        <f>#REF!</f>
        <v>#REF!</v>
      </c>
      <c r="F49" s="39" t="str">
        <f>IF($C49="","",COUNTIF(男子名簿!$B$7:$B$192,$C49))</f>
        <v/>
      </c>
      <c r="G49" s="40" t="str">
        <f>IF($C49="","",COUNTIF(女子名簿!$B$13:$I$192,$C49))</f>
        <v/>
      </c>
      <c r="H49" s="41" t="str">
        <f t="shared" si="0"/>
        <v/>
      </c>
      <c r="M49" s="20" t="s">
        <v>117</v>
      </c>
      <c r="N49" s="22">
        <v>43</v>
      </c>
    </row>
    <row r="50" spans="2:14" ht="21" hidden="1" customHeight="1" x14ac:dyDescent="0.25">
      <c r="B50" s="35">
        <v>43</v>
      </c>
      <c r="C50" s="69"/>
      <c r="D50" s="37" t="str">
        <f t="shared" si="1"/>
        <v/>
      </c>
      <c r="E50" s="38" t="e">
        <f>#REF!</f>
        <v>#REF!</v>
      </c>
      <c r="F50" s="39" t="str">
        <f>IF($C50="","",COUNTIF(男子名簿!$B$7:$B$192,$C50))</f>
        <v/>
      </c>
      <c r="G50" s="40" t="str">
        <f>IF($C50="","",COUNTIF(女子名簿!$B$13:$I$192,$C50))</f>
        <v/>
      </c>
      <c r="H50" s="41" t="str">
        <f t="shared" si="0"/>
        <v/>
      </c>
      <c r="M50" s="20" t="s">
        <v>118</v>
      </c>
      <c r="N50" s="22">
        <v>44</v>
      </c>
    </row>
    <row r="51" spans="2:14" ht="21" hidden="1" customHeight="1" x14ac:dyDescent="0.25">
      <c r="B51" s="35">
        <v>44</v>
      </c>
      <c r="C51" s="36"/>
      <c r="D51" s="37" t="str">
        <f t="shared" si="1"/>
        <v/>
      </c>
      <c r="E51" s="38" t="e">
        <f>#REF!</f>
        <v>#REF!</v>
      </c>
      <c r="F51" s="39" t="str">
        <f>IF($C51="","",COUNTIF(男子名簿!$B$7:$B$192,$C51))</f>
        <v/>
      </c>
      <c r="G51" s="40" t="str">
        <f>IF($C51="","",COUNTIF(女子名簿!$B$13:$I$192,$C51))</f>
        <v/>
      </c>
      <c r="H51" s="41" t="str">
        <f t="shared" si="0"/>
        <v/>
      </c>
      <c r="M51" s="20" t="s">
        <v>119</v>
      </c>
      <c r="N51" s="22">
        <v>45</v>
      </c>
    </row>
    <row r="52" spans="2:14" ht="21" hidden="1" customHeight="1" x14ac:dyDescent="0.25">
      <c r="B52" s="42">
        <v>45</v>
      </c>
      <c r="C52" s="70"/>
      <c r="D52" s="44" t="str">
        <f t="shared" si="1"/>
        <v/>
      </c>
      <c r="E52" s="45" t="e">
        <f>#REF!</f>
        <v>#REF!</v>
      </c>
      <c r="F52" s="46" t="str">
        <f>IF($C52="","",COUNTIF(男子名簿!$B$7:$B$192,$C52))</f>
        <v/>
      </c>
      <c r="G52" s="47" t="str">
        <f>IF($C52="","",COUNTIF(女子名簿!$B$13:$I$192,$C52))</f>
        <v/>
      </c>
      <c r="H52" s="48" t="str">
        <f t="shared" si="0"/>
        <v/>
      </c>
      <c r="M52" s="20" t="s">
        <v>120</v>
      </c>
      <c r="N52" s="22">
        <v>46</v>
      </c>
    </row>
    <row r="53" spans="2:14" ht="21" hidden="1" customHeight="1" x14ac:dyDescent="0.25">
      <c r="B53" s="49">
        <v>46</v>
      </c>
      <c r="C53" s="68"/>
      <c r="D53" s="51" t="str">
        <f t="shared" si="1"/>
        <v/>
      </c>
      <c r="E53" s="52" t="e">
        <f>#REF!</f>
        <v>#REF!</v>
      </c>
      <c r="F53" s="53" t="str">
        <f>IF($C53="","",COUNTIF(男子名簿!$B$7:$B$192,$C53))</f>
        <v/>
      </c>
      <c r="G53" s="54" t="str">
        <f>IF($C53="","",COUNTIF(女子名簿!$B$13:$I$192,$C53))</f>
        <v/>
      </c>
      <c r="H53" s="55" t="str">
        <f t="shared" si="0"/>
        <v/>
      </c>
      <c r="M53" s="20" t="s">
        <v>121</v>
      </c>
      <c r="N53" s="22">
        <v>47</v>
      </c>
    </row>
    <row r="54" spans="2:14" ht="21" hidden="1" customHeight="1" x14ac:dyDescent="0.25">
      <c r="B54" s="35">
        <v>47</v>
      </c>
      <c r="C54" s="36"/>
      <c r="D54" s="37" t="str">
        <f t="shared" si="1"/>
        <v/>
      </c>
      <c r="E54" s="38" t="e">
        <f>#REF!</f>
        <v>#REF!</v>
      </c>
      <c r="F54" s="39" t="str">
        <f>IF($C54="","",COUNTIF(男子名簿!$B$7:$B$192,$C54))</f>
        <v/>
      </c>
      <c r="G54" s="40" t="str">
        <f>IF($C54="","",COUNTIF(女子名簿!$B$13:$I$192,$C54))</f>
        <v/>
      </c>
      <c r="H54" s="41" t="str">
        <f t="shared" si="0"/>
        <v/>
      </c>
      <c r="N54" s="22"/>
    </row>
    <row r="55" spans="2:14" ht="21" hidden="1" customHeight="1" x14ac:dyDescent="0.25">
      <c r="B55" s="35">
        <v>48</v>
      </c>
      <c r="C55" s="69"/>
      <c r="D55" s="37" t="str">
        <f t="shared" si="1"/>
        <v/>
      </c>
      <c r="E55" s="38" t="e">
        <f>#REF!</f>
        <v>#REF!</v>
      </c>
      <c r="F55" s="39" t="str">
        <f>IF($C55="","",COUNTIF(男子名簿!$B$7:$B$192,$C55))</f>
        <v/>
      </c>
      <c r="G55" s="40" t="str">
        <f>IF($C55="","",COUNTIF(女子名簿!$B$13:$I$192,$C55))</f>
        <v/>
      </c>
      <c r="H55" s="41" t="str">
        <f t="shared" si="0"/>
        <v/>
      </c>
      <c r="N55" s="22"/>
    </row>
    <row r="56" spans="2:14" ht="21" hidden="1" customHeight="1" x14ac:dyDescent="0.25">
      <c r="B56" s="35">
        <v>49</v>
      </c>
      <c r="C56" s="69"/>
      <c r="D56" s="37" t="str">
        <f t="shared" si="1"/>
        <v/>
      </c>
      <c r="E56" s="38" t="e">
        <f>#REF!</f>
        <v>#REF!</v>
      </c>
      <c r="F56" s="39" t="str">
        <f>IF($C56="","",COUNTIF(男子名簿!$B$7:$B$192,$C56))</f>
        <v/>
      </c>
      <c r="G56" s="40" t="str">
        <f>IF($C56="","",COUNTIF(女子名簿!$B$13:$I$192,$C56))</f>
        <v/>
      </c>
      <c r="H56" s="41" t="str">
        <f t="shared" si="0"/>
        <v/>
      </c>
      <c r="N56" s="22"/>
    </row>
    <row r="57" spans="2:14" ht="21" hidden="1" customHeight="1" x14ac:dyDescent="0.25">
      <c r="B57" s="56">
        <v>50</v>
      </c>
      <c r="C57" s="70"/>
      <c r="D57" s="57" t="str">
        <f t="shared" si="1"/>
        <v/>
      </c>
      <c r="E57" s="58" t="e">
        <f>#REF!</f>
        <v>#REF!</v>
      </c>
      <c r="F57" s="59" t="str">
        <f>IF($C57="","",COUNTIF(男子名簿!$B$7:$B$192,$C57))</f>
        <v/>
      </c>
      <c r="G57" s="60" t="str">
        <f>IF($C57="","",COUNTIF(女子名簿!$B$13:$I$192,$C57))</f>
        <v/>
      </c>
      <c r="H57" s="61" t="str">
        <f t="shared" si="0"/>
        <v/>
      </c>
      <c r="N57" s="22"/>
    </row>
    <row r="58" spans="2:14" ht="21" hidden="1" customHeight="1" x14ac:dyDescent="0.25">
      <c r="B58" s="62">
        <v>51</v>
      </c>
      <c r="C58" s="68"/>
      <c r="D58" s="63" t="str">
        <f t="shared" si="1"/>
        <v/>
      </c>
      <c r="E58" s="64" t="e">
        <f>#REF!</f>
        <v>#REF!</v>
      </c>
      <c r="F58" s="65" t="str">
        <f>IF($C58="","",COUNTIF(男子名簿!$B$7:$B$192,$C58))</f>
        <v/>
      </c>
      <c r="G58" s="66" t="str">
        <f>IF($C58="","",COUNTIF(女子名簿!$B$13:$I$192,$C58))</f>
        <v/>
      </c>
      <c r="H58" s="67" t="str">
        <f t="shared" si="0"/>
        <v/>
      </c>
      <c r="N58" s="22"/>
    </row>
    <row r="59" spans="2:14" ht="21" hidden="1" customHeight="1" x14ac:dyDescent="0.25">
      <c r="B59" s="35">
        <v>52</v>
      </c>
      <c r="C59" s="69"/>
      <c r="D59" s="37" t="str">
        <f t="shared" si="1"/>
        <v/>
      </c>
      <c r="E59" s="38" t="e">
        <f>#REF!</f>
        <v>#REF!</v>
      </c>
      <c r="F59" s="39" t="str">
        <f>IF($C59="","",COUNTIF(男子名簿!$B$7:$B$192,$C59))</f>
        <v/>
      </c>
      <c r="G59" s="40" t="str">
        <f>IF($C59="","",COUNTIF(女子名簿!$B$13:$I$192,$C59))</f>
        <v/>
      </c>
      <c r="H59" s="41" t="str">
        <f t="shared" si="0"/>
        <v/>
      </c>
      <c r="N59" s="22"/>
    </row>
    <row r="60" spans="2:14" ht="21" hidden="1" customHeight="1" x14ac:dyDescent="0.25">
      <c r="B60" s="35">
        <v>53</v>
      </c>
      <c r="C60" s="69"/>
      <c r="D60" s="37" t="str">
        <f t="shared" si="1"/>
        <v/>
      </c>
      <c r="E60" s="38" t="e">
        <f>#REF!</f>
        <v>#REF!</v>
      </c>
      <c r="F60" s="39" t="str">
        <f>IF($C60="","",COUNTIF(男子名簿!$B$7:$B$192,$C60))</f>
        <v/>
      </c>
      <c r="G60" s="40" t="str">
        <f>IF($C60="","",COUNTIF(女子名簿!$B$13:$I$192,$C60))</f>
        <v/>
      </c>
      <c r="H60" s="41" t="str">
        <f t="shared" si="0"/>
        <v/>
      </c>
      <c r="N60" s="22"/>
    </row>
    <row r="61" spans="2:14" ht="21" hidden="1" customHeight="1" x14ac:dyDescent="0.25">
      <c r="B61" s="35">
        <v>54</v>
      </c>
      <c r="C61" s="69"/>
      <c r="D61" s="37" t="str">
        <f t="shared" si="1"/>
        <v/>
      </c>
      <c r="E61" s="38" t="e">
        <f>#REF!</f>
        <v>#REF!</v>
      </c>
      <c r="F61" s="39" t="str">
        <f>IF($C61="","",COUNTIF(男子名簿!$B$7:$B$192,$C61))</f>
        <v/>
      </c>
      <c r="G61" s="40" t="str">
        <f>IF($C61="","",COUNTIF(女子名簿!$B$13:$I$192,$C61))</f>
        <v/>
      </c>
      <c r="H61" s="41" t="str">
        <f t="shared" si="0"/>
        <v/>
      </c>
      <c r="N61" s="22"/>
    </row>
    <row r="62" spans="2:14" ht="21" hidden="1" customHeight="1" x14ac:dyDescent="0.25">
      <c r="B62" s="42">
        <v>55</v>
      </c>
      <c r="C62" s="70"/>
      <c r="D62" s="44" t="str">
        <f t="shared" si="1"/>
        <v/>
      </c>
      <c r="E62" s="45" t="e">
        <f>#REF!</f>
        <v>#REF!</v>
      </c>
      <c r="F62" s="46" t="str">
        <f>IF($C62="","",COUNTIF(男子名簿!$B$7:$B$192,$C62))</f>
        <v/>
      </c>
      <c r="G62" s="47" t="str">
        <f>IF($C62="","",COUNTIF(女子名簿!$B$13:$I$192,$C62))</f>
        <v/>
      </c>
      <c r="H62" s="48" t="str">
        <f t="shared" si="0"/>
        <v/>
      </c>
      <c r="N62" s="22"/>
    </row>
    <row r="63" spans="2:14" ht="21" hidden="1" customHeight="1" x14ac:dyDescent="0.25">
      <c r="B63" s="49">
        <v>56</v>
      </c>
      <c r="C63" s="50"/>
      <c r="D63" s="51" t="str">
        <f t="shared" si="1"/>
        <v/>
      </c>
      <c r="E63" s="52" t="e">
        <f>#REF!</f>
        <v>#REF!</v>
      </c>
      <c r="F63" s="53" t="str">
        <f>IF($C63="","",COUNTIF(男子名簿!$B$7:$B$192,$C63))</f>
        <v/>
      </c>
      <c r="G63" s="54" t="str">
        <f>IF($C63="","",COUNTIF(女子名簿!$B$13:$I$192,$C63))</f>
        <v/>
      </c>
      <c r="H63" s="55" t="str">
        <f t="shared" si="0"/>
        <v/>
      </c>
      <c r="N63" s="22"/>
    </row>
    <row r="64" spans="2:14" ht="21" hidden="1" customHeight="1" x14ac:dyDescent="0.25">
      <c r="B64" s="35">
        <v>57</v>
      </c>
      <c r="C64" s="69"/>
      <c r="D64" s="37" t="str">
        <f t="shared" si="1"/>
        <v/>
      </c>
      <c r="E64" s="38" t="e">
        <f>#REF!</f>
        <v>#REF!</v>
      </c>
      <c r="F64" s="39" t="str">
        <f>IF($C64="","",COUNTIF(男子名簿!$B$7:$B$192,$C64))</f>
        <v/>
      </c>
      <c r="G64" s="40" t="str">
        <f>IF($C64="","",COUNTIF(女子名簿!$B$13:$I$192,$C64))</f>
        <v/>
      </c>
      <c r="H64" s="41" t="str">
        <f t="shared" si="0"/>
        <v/>
      </c>
      <c r="N64" s="22"/>
    </row>
    <row r="65" spans="2:14" ht="21" hidden="1" customHeight="1" x14ac:dyDescent="0.25">
      <c r="B65" s="35">
        <v>58</v>
      </c>
      <c r="C65" s="69"/>
      <c r="D65" s="37" t="str">
        <f t="shared" si="1"/>
        <v/>
      </c>
      <c r="E65" s="38" t="e">
        <f>#REF!</f>
        <v>#REF!</v>
      </c>
      <c r="F65" s="39" t="str">
        <f>IF($C65="","",COUNTIF(男子名簿!$B$7:$B$192,$C65))</f>
        <v/>
      </c>
      <c r="G65" s="40" t="str">
        <f>IF($C65="","",COUNTIF(女子名簿!$B$13:$I$192,$C65))</f>
        <v/>
      </c>
      <c r="H65" s="41" t="str">
        <f t="shared" si="0"/>
        <v/>
      </c>
      <c r="N65" s="22"/>
    </row>
    <row r="66" spans="2:14" ht="21" hidden="1" customHeight="1" x14ac:dyDescent="0.25">
      <c r="B66" s="35">
        <v>59</v>
      </c>
      <c r="C66" s="69"/>
      <c r="D66" s="37" t="str">
        <f t="shared" si="1"/>
        <v/>
      </c>
      <c r="E66" s="38" t="e">
        <f>#REF!</f>
        <v>#REF!</v>
      </c>
      <c r="F66" s="39" t="str">
        <f>IF($C66="","",COUNTIF(男子名簿!$B$7:$B$192,$C66))</f>
        <v/>
      </c>
      <c r="G66" s="40" t="str">
        <f>IF($C66="","",COUNTIF(女子名簿!$B$13:$I$192,$C66))</f>
        <v/>
      </c>
      <c r="H66" s="41" t="str">
        <f t="shared" si="0"/>
        <v/>
      </c>
      <c r="N66" s="22"/>
    </row>
    <row r="67" spans="2:14" ht="21" hidden="1" customHeight="1" x14ac:dyDescent="0.25">
      <c r="B67" s="56">
        <v>60</v>
      </c>
      <c r="C67" s="70"/>
      <c r="D67" s="57" t="str">
        <f t="shared" si="1"/>
        <v/>
      </c>
      <c r="E67" s="58" t="e">
        <f>#REF!</f>
        <v>#REF!</v>
      </c>
      <c r="F67" s="59" t="str">
        <f>IF($C67="","",COUNTIF(男子名簿!$B$7:$B$192,$C67))</f>
        <v/>
      </c>
      <c r="G67" s="60" t="str">
        <f>IF($C67="","",COUNTIF(女子名簿!$B$13:$I$192,$C67))</f>
        <v/>
      </c>
      <c r="H67" s="61" t="str">
        <f t="shared" si="0"/>
        <v/>
      </c>
      <c r="N67" s="22"/>
    </row>
    <row r="68" spans="2:14" ht="21" hidden="1" customHeight="1" x14ac:dyDescent="0.25">
      <c r="B68" s="62">
        <v>61</v>
      </c>
      <c r="C68" s="71"/>
      <c r="D68" s="63" t="str">
        <f t="shared" si="1"/>
        <v/>
      </c>
      <c r="E68" s="64" t="e">
        <f>#REF!</f>
        <v>#REF!</v>
      </c>
      <c r="F68" s="65" t="str">
        <f>IF($C68="","",COUNTIF(男子名簿!$B$7:$B$192,$C68))</f>
        <v/>
      </c>
      <c r="G68" s="66" t="str">
        <f>IF($C68="","",COUNTIF(女子名簿!$B$13:$I$192,$C68))</f>
        <v/>
      </c>
      <c r="H68" s="67" t="str">
        <f t="shared" si="0"/>
        <v/>
      </c>
      <c r="N68" s="22"/>
    </row>
    <row r="69" spans="2:14" ht="21" hidden="1" customHeight="1" x14ac:dyDescent="0.25">
      <c r="B69" s="35">
        <v>62</v>
      </c>
      <c r="C69" s="69"/>
      <c r="D69" s="37" t="str">
        <f t="shared" si="1"/>
        <v/>
      </c>
      <c r="E69" s="38" t="e">
        <f>#REF!</f>
        <v>#REF!</v>
      </c>
      <c r="F69" s="39" t="str">
        <f>IF($C69="","",COUNTIF(男子名簿!$B$7:$B$192,$C69))</f>
        <v/>
      </c>
      <c r="G69" s="40" t="str">
        <f>IF($C69="","",COUNTIF(女子名簿!$B$13:$I$192,$C69))</f>
        <v/>
      </c>
      <c r="H69" s="41" t="str">
        <f t="shared" si="0"/>
        <v/>
      </c>
      <c r="N69" s="22"/>
    </row>
    <row r="70" spans="2:14" ht="21" hidden="1" customHeight="1" x14ac:dyDescent="0.25">
      <c r="B70" s="35">
        <v>63</v>
      </c>
      <c r="C70" s="69"/>
      <c r="D70" s="37" t="str">
        <f t="shared" si="1"/>
        <v/>
      </c>
      <c r="E70" s="38" t="e">
        <f>#REF!</f>
        <v>#REF!</v>
      </c>
      <c r="F70" s="39" t="str">
        <f>IF($C70="","",COUNTIF(男子名簿!$B$7:$B$192,$C70))</f>
        <v/>
      </c>
      <c r="G70" s="40" t="str">
        <f>IF($C70="","",COUNTIF(女子名簿!$B$13:$I$192,$C70))</f>
        <v/>
      </c>
      <c r="H70" s="41" t="str">
        <f t="shared" si="0"/>
        <v/>
      </c>
      <c r="N70" s="22"/>
    </row>
    <row r="71" spans="2:14" ht="21" hidden="1" customHeight="1" x14ac:dyDescent="0.25">
      <c r="B71" s="35">
        <v>64</v>
      </c>
      <c r="C71" s="69"/>
      <c r="D71" s="37" t="str">
        <f t="shared" si="1"/>
        <v/>
      </c>
      <c r="E71" s="38" t="e">
        <f>#REF!</f>
        <v>#REF!</v>
      </c>
      <c r="F71" s="39" t="str">
        <f>IF($C71="","",COUNTIF(男子名簿!$B$7:$B$192,$C71))</f>
        <v/>
      </c>
      <c r="G71" s="40" t="str">
        <f>IF($C71="","",COUNTIF(女子名簿!$B$13:$I$192,$C71))</f>
        <v/>
      </c>
      <c r="H71" s="41" t="str">
        <f t="shared" si="0"/>
        <v/>
      </c>
      <c r="N71" s="22"/>
    </row>
    <row r="72" spans="2:14" ht="21" hidden="1" customHeight="1" x14ac:dyDescent="0.25">
      <c r="B72" s="42">
        <v>65</v>
      </c>
      <c r="C72" s="70"/>
      <c r="D72" s="44" t="str">
        <f t="shared" si="1"/>
        <v/>
      </c>
      <c r="E72" s="45" t="e">
        <f>#REF!</f>
        <v>#REF!</v>
      </c>
      <c r="F72" s="46" t="str">
        <f>IF($C72="","",COUNTIF(男子名簿!$B$7:$B$192,$C72))</f>
        <v/>
      </c>
      <c r="G72" s="47" t="str">
        <f>IF($C72="","",COUNTIF(女子名簿!$B$13:$I$192,$C72))</f>
        <v/>
      </c>
      <c r="H72" s="48" t="str">
        <f t="shared" ref="H72:H77" si="2">IF($C72="","",F72+G72)</f>
        <v/>
      </c>
      <c r="N72" s="22"/>
    </row>
    <row r="73" spans="2:14" ht="21" hidden="1" customHeight="1" x14ac:dyDescent="0.25">
      <c r="B73" s="49">
        <v>66</v>
      </c>
      <c r="C73" s="72"/>
      <c r="D73" s="51" t="str">
        <f>IF($C73="","",ASC(PHONETIC($C73)))</f>
        <v/>
      </c>
      <c r="E73" s="52" t="e">
        <f>#REF!</f>
        <v>#REF!</v>
      </c>
      <c r="F73" s="53" t="str">
        <f>IF($C73="","",COUNTIF(男子名簿!$B$7:$B$192,$C73))</f>
        <v/>
      </c>
      <c r="G73" s="54" t="str">
        <f>IF($C73="","",COUNTIF(女子名簿!$B$13:$I$192,$C73))</f>
        <v/>
      </c>
      <c r="H73" s="55" t="str">
        <f t="shared" si="2"/>
        <v/>
      </c>
      <c r="N73" s="22"/>
    </row>
    <row r="74" spans="2:14" ht="21" hidden="1" customHeight="1" x14ac:dyDescent="0.25">
      <c r="B74" s="35">
        <v>67</v>
      </c>
      <c r="C74" s="36"/>
      <c r="D74" s="37" t="str">
        <f>IF($C74="","",ASC(PHONETIC($C74)))</f>
        <v/>
      </c>
      <c r="E74" s="38" t="e">
        <f>#REF!</f>
        <v>#REF!</v>
      </c>
      <c r="F74" s="39" t="str">
        <f>IF($C74="","",COUNTIF(男子名簿!$B$7:$B$192,$C74))</f>
        <v/>
      </c>
      <c r="G74" s="40" t="str">
        <f>IF($C74="","",COUNTIF(女子名簿!$B$13:$I$192,$C74))</f>
        <v/>
      </c>
      <c r="H74" s="41" t="str">
        <f t="shared" si="2"/>
        <v/>
      </c>
    </row>
    <row r="75" spans="2:14" ht="21" hidden="1" customHeight="1" x14ac:dyDescent="0.25">
      <c r="B75" s="35">
        <v>68</v>
      </c>
      <c r="C75" s="36"/>
      <c r="D75" s="37" t="str">
        <f>IF($C75="","",ASC(PHONETIC($C75)))</f>
        <v/>
      </c>
      <c r="E75" s="38" t="e">
        <f>#REF!</f>
        <v>#REF!</v>
      </c>
      <c r="F75" s="39" t="str">
        <f>IF($C75="","",COUNTIF(男子名簿!$B$7:$B$192,$C75))</f>
        <v/>
      </c>
      <c r="G75" s="40" t="str">
        <f>IF($C75="","",COUNTIF(女子名簿!$B$13:$I$192,$C75))</f>
        <v/>
      </c>
      <c r="H75" s="41" t="str">
        <f t="shared" si="2"/>
        <v/>
      </c>
    </row>
    <row r="76" spans="2:14" ht="21" hidden="1" customHeight="1" x14ac:dyDescent="0.25">
      <c r="B76" s="35">
        <v>69</v>
      </c>
      <c r="C76" s="36"/>
      <c r="D76" s="37" t="str">
        <f>IF($C76="","",ASC(PHONETIC($C76)))</f>
        <v/>
      </c>
      <c r="E76" s="38" t="e">
        <f>#REF!</f>
        <v>#REF!</v>
      </c>
      <c r="F76" s="39" t="str">
        <f>IF($C76="","",COUNTIF(男子名簿!$B$7:$B$192,$C76))</f>
        <v/>
      </c>
      <c r="G76" s="40" t="str">
        <f>IF($C76="","",COUNTIF(女子名簿!$B$13:$I$192,$C76))</f>
        <v/>
      </c>
      <c r="H76" s="41" t="str">
        <f t="shared" si="2"/>
        <v/>
      </c>
    </row>
    <row r="77" spans="2:14" ht="21" hidden="1" customHeight="1" thickBot="1" x14ac:dyDescent="0.3">
      <c r="B77" s="73">
        <v>70</v>
      </c>
      <c r="C77" s="36"/>
      <c r="D77" s="74" t="str">
        <f>IF($C77="","",ASC(PHONETIC($C77)))</f>
        <v/>
      </c>
      <c r="E77" s="75" t="e">
        <f>#REF!</f>
        <v>#REF!</v>
      </c>
      <c r="F77" s="76" t="str">
        <f>IF($C77="","",COUNTIF(男子名簿!$B$7:$B$192,$C77))</f>
        <v/>
      </c>
      <c r="G77" s="77" t="str">
        <f>IF($C77="","",COUNTIF(女子名簿!$B$13:$I$192,$C77))</f>
        <v/>
      </c>
      <c r="H77" s="78" t="str">
        <f t="shared" si="2"/>
        <v/>
      </c>
    </row>
    <row r="78" spans="2:14" ht="19.149999999999999" hidden="1" thickBot="1" x14ac:dyDescent="0.4">
      <c r="B78" s="155"/>
      <c r="C78" s="156"/>
      <c r="D78" s="130" t="s">
        <v>155</v>
      </c>
      <c r="E78" s="79"/>
      <c r="F78" s="80">
        <f>SUM(F8:F77)</f>
        <v>0</v>
      </c>
      <c r="G78" s="81">
        <f>SUM(G8:G77)</f>
        <v>0</v>
      </c>
      <c r="H78" s="82">
        <f>SUM(H8:H77)</f>
        <v>0</v>
      </c>
    </row>
    <row r="79" spans="2:14" ht="14.65" thickBot="1" x14ac:dyDescent="0.35">
      <c r="C79" s="213" t="s">
        <v>179</v>
      </c>
      <c r="D79" s="212" t="s">
        <v>154</v>
      </c>
      <c r="E79" s="131"/>
      <c r="F79" s="157">
        <f>男子名簿!S79</f>
        <v>0</v>
      </c>
      <c r="G79" s="158">
        <f>女子名簿!S79</f>
        <v>0</v>
      </c>
      <c r="H79" s="82">
        <f>SUM(F79:G79)</f>
        <v>0</v>
      </c>
      <c r="J79" t="s">
        <v>160</v>
      </c>
    </row>
    <row r="80" spans="2:14" ht="21" customHeight="1" thickBot="1" x14ac:dyDescent="0.3">
      <c r="C80" s="303"/>
      <c r="D80" t="s">
        <v>226</v>
      </c>
      <c r="J80" s="151" t="s">
        <v>159</v>
      </c>
    </row>
    <row r="85" spans="1:12" ht="13.15" thickBot="1" x14ac:dyDescent="0.3"/>
    <row r="86" spans="1:12" s="20" customFormat="1" ht="18.75" customHeight="1" thickBot="1" x14ac:dyDescent="0.35">
      <c r="A86" s="25"/>
      <c r="B86" s="25"/>
      <c r="C86" s="133" t="s">
        <v>63</v>
      </c>
      <c r="D86" s="314"/>
      <c r="E86" s="315"/>
      <c r="F86" s="316"/>
      <c r="G86" s="25"/>
      <c r="H86" s="25"/>
      <c r="I86" s="25"/>
      <c r="J86" s="25"/>
      <c r="L86" s="83"/>
    </row>
    <row r="87" spans="1:12" s="20" customFormat="1" ht="18.75" customHeight="1" thickBot="1" x14ac:dyDescent="0.35">
      <c r="A87" s="25"/>
      <c r="B87" s="25"/>
      <c r="C87" s="133" t="s">
        <v>139</v>
      </c>
      <c r="D87" s="311"/>
      <c r="E87" s="312"/>
      <c r="F87" s="313"/>
      <c r="G87" s="25"/>
      <c r="H87" s="25"/>
      <c r="I87" s="25"/>
      <c r="J87" s="25"/>
      <c r="L87" s="83"/>
    </row>
    <row r="88" spans="1:12" s="20" customFormat="1" ht="18" customHeight="1" thickBot="1" x14ac:dyDescent="0.35">
      <c r="A88" s="25"/>
      <c r="B88" s="25"/>
      <c r="C88" s="133" t="s">
        <v>170</v>
      </c>
      <c r="D88" s="311"/>
      <c r="E88" s="312"/>
      <c r="F88" s="313"/>
      <c r="G88" s="25"/>
      <c r="H88" s="25"/>
      <c r="I88" s="25"/>
      <c r="J88" s="25"/>
      <c r="L88" s="83"/>
    </row>
    <row r="89" spans="1:12" s="20" customFormat="1" ht="14.25" x14ac:dyDescent="0.3">
      <c r="A89" s="25"/>
      <c r="B89" s="25"/>
      <c r="F89" s="25"/>
      <c r="G89" s="25"/>
      <c r="H89" s="25"/>
      <c r="I89" s="25"/>
      <c r="J89" s="25"/>
      <c r="L89" s="83"/>
    </row>
    <row r="90" spans="1:12" s="20" customFormat="1" ht="14.25" x14ac:dyDescent="0.3">
      <c r="A90" s="25"/>
      <c r="B90" s="25"/>
      <c r="C90" s="309" t="s">
        <v>60</v>
      </c>
      <c r="D90" s="310"/>
      <c r="F90" s="25"/>
      <c r="G90" s="25"/>
      <c r="H90" s="25"/>
      <c r="I90" s="25"/>
      <c r="J90" s="25"/>
      <c r="L90" s="83"/>
    </row>
    <row r="91" spans="1:12" s="20" customFormat="1" ht="14.25" x14ac:dyDescent="0.3">
      <c r="A91" s="25"/>
      <c r="B91" s="85"/>
      <c r="C91" s="141" t="s">
        <v>173</v>
      </c>
      <c r="D91" s="84"/>
      <c r="E91" s="306" t="s">
        <v>169</v>
      </c>
      <c r="F91" s="207"/>
      <c r="G91" s="25"/>
      <c r="H91" s="25"/>
      <c r="I91" s="25"/>
      <c r="J91" s="25"/>
      <c r="L91" s="83"/>
    </row>
    <row r="92" spans="1:12" s="20" customFormat="1" ht="14.25" x14ac:dyDescent="0.3">
      <c r="A92" s="25"/>
      <c r="B92" s="86"/>
      <c r="C92" s="204" t="s">
        <v>61</v>
      </c>
      <c r="D92" s="84"/>
      <c r="E92" s="307"/>
      <c r="F92" s="207"/>
      <c r="G92" s="25"/>
      <c r="H92" s="25"/>
      <c r="I92" s="25"/>
      <c r="J92" s="25"/>
      <c r="L92" s="83"/>
    </row>
    <row r="93" spans="1:12" s="20" customFormat="1" ht="14.25" x14ac:dyDescent="0.3">
      <c r="A93" s="25"/>
      <c r="B93" s="86"/>
      <c r="C93" s="205" t="s">
        <v>62</v>
      </c>
      <c r="D93" s="84"/>
      <c r="E93" s="307"/>
      <c r="F93" s="207"/>
      <c r="G93" s="25"/>
      <c r="H93" s="25"/>
      <c r="I93" s="25"/>
      <c r="J93" s="25"/>
      <c r="L93" s="83"/>
    </row>
    <row r="94" spans="1:12" s="20" customFormat="1" ht="14.25" x14ac:dyDescent="0.3">
      <c r="A94" s="25"/>
      <c r="B94" s="86"/>
      <c r="C94" s="205" t="s">
        <v>165</v>
      </c>
      <c r="D94" s="203"/>
      <c r="E94" s="308"/>
      <c r="F94" t="str">
        <f>IF(D94="","",IF(D94="中学","600",IF(D94="高校","600","800")))</f>
        <v/>
      </c>
      <c r="G94" s="25"/>
      <c r="H94" s="25"/>
      <c r="I94" s="25"/>
      <c r="J94" s="25"/>
      <c r="L94" s="83"/>
    </row>
    <row r="95" spans="1:12" s="20" customFormat="1" ht="14.25" x14ac:dyDescent="0.3">
      <c r="A95" s="25"/>
      <c r="B95" s="25"/>
      <c r="C95" s="152" t="s">
        <v>166</v>
      </c>
      <c r="D95" s="161" t="str">
        <f>IF(D94="","",H79*F94)</f>
        <v/>
      </c>
      <c r="E95" t="s">
        <v>168</v>
      </c>
      <c r="F95"/>
      <c r="G95" s="25"/>
      <c r="H95" s="25"/>
      <c r="I95" s="25"/>
      <c r="J95" s="25"/>
      <c r="L95" s="83"/>
    </row>
    <row r="96" spans="1:12" s="20" customFormat="1" ht="14.25" x14ac:dyDescent="0.3">
      <c r="A96" s="25"/>
      <c r="B96" s="25"/>
      <c r="C96" s="152" t="s">
        <v>167</v>
      </c>
      <c r="D96" s="305"/>
      <c r="E96" t="s">
        <v>194</v>
      </c>
      <c r="F96"/>
      <c r="G96" s="206" t="s">
        <v>222</v>
      </c>
      <c r="H96" s="25"/>
      <c r="I96" s="25"/>
      <c r="J96" s="25"/>
      <c r="L96" s="83"/>
    </row>
    <row r="97" spans="3:6" x14ac:dyDescent="0.25">
      <c r="C97" s="153" t="s">
        <v>153</v>
      </c>
      <c r="D97" s="154">
        <f>SUM(D95:D96)</f>
        <v>0</v>
      </c>
      <c r="E97" s="20"/>
      <c r="F97" s="25"/>
    </row>
  </sheetData>
  <sheetProtection sheet="1" objects="1" scenarios="1"/>
  <mergeCells count="5">
    <mergeCell ref="E91:E94"/>
    <mergeCell ref="C90:D90"/>
    <mergeCell ref="D87:F87"/>
    <mergeCell ref="D86:F86"/>
    <mergeCell ref="D88:F88"/>
  </mergeCells>
  <phoneticPr fontId="1"/>
  <dataValidations count="9">
    <dataValidation type="list" allowBlank="1" showErrorMessage="1" prompt="セルの右下の▼ボタンを押し、該当する都道府県名を選択します。" sqref="C4" xr:uid="{00000000-0002-0000-0000-000000000000}">
      <formula1>$M$7:$M$53</formula1>
    </dataValidation>
    <dataValidation type="list" allowBlank="1" showInputMessage="1" showErrorMessage="1" sqref="E8:E77" xr:uid="{00000000-0002-0000-0000-000001000000}">
      <formula1>$M$7:$M$53</formula1>
    </dataValidation>
    <dataValidation allowBlank="1" showErrorMessage="1" prompt="自動入力されます。" sqref="F8:H9" xr:uid="{00000000-0002-0000-0000-000002000000}"/>
    <dataValidation imeMode="off" allowBlank="1" showInputMessage="1" showErrorMessage="1" prompt="自動入力されます。" sqref="F78:H78" xr:uid="{00000000-0002-0000-0000-000003000000}"/>
    <dataValidation allowBlank="1" sqref="C8:C77 C80" xr:uid="{00000000-0002-0000-0000-000004000000}"/>
    <dataValidation imeMode="off" allowBlank="1" showInputMessage="1" showErrorMessage="1" sqref="F10:H77" xr:uid="{00000000-0002-0000-0000-000005000000}"/>
    <dataValidation imeMode="halfKatakana" allowBlank="1" showInputMessage="1" showErrorMessage="1" sqref="D8:D77" xr:uid="{00000000-0002-0000-0000-000006000000}"/>
    <dataValidation type="list" imeMode="off" allowBlank="1" showInputMessage="1" showErrorMessage="1" sqref="D91:D93" xr:uid="{00000000-0002-0000-0000-000007000000}">
      <formula1>"○"</formula1>
    </dataValidation>
    <dataValidation type="list" imeMode="off" allowBlank="1" showInputMessage="1" showErrorMessage="1" sqref="D94" xr:uid="{00000000-0002-0000-0000-000008000000}">
      <formula1>"中学,高校,一般"</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748"/>
  <sheetViews>
    <sheetView zoomScaleNormal="100" workbookViewId="0"/>
  </sheetViews>
  <sheetFormatPr defaultRowHeight="12.75" x14ac:dyDescent="0.25"/>
  <cols>
    <col min="1" max="1" width="7.1328125" bestFit="1" customWidth="1"/>
    <col min="2" max="2" width="11.59765625" hidden="1" customWidth="1"/>
    <col min="3" max="3" width="9" hidden="1" customWidth="1"/>
    <col min="4" max="4" width="9" customWidth="1"/>
    <col min="6" max="7" width="13" customWidth="1"/>
    <col min="8" max="8" width="9" hidden="1" customWidth="1"/>
    <col min="9" max="9" width="16.86328125" hidden="1" customWidth="1"/>
    <col min="10" max="10" width="7.1328125" hidden="1" customWidth="1"/>
    <col min="11" max="11" width="4.59765625" hidden="1" customWidth="1"/>
    <col min="12" max="12" width="7" customWidth="1"/>
    <col min="13" max="14" width="9" hidden="1" customWidth="1"/>
    <col min="15" max="15" width="8.59765625" customWidth="1"/>
    <col min="16" max="16" width="9" hidden="1" customWidth="1"/>
    <col min="17" max="17" width="12.59765625" customWidth="1"/>
    <col min="18" max="18" width="9" customWidth="1"/>
    <col min="19" max="20" width="9" hidden="1" customWidth="1"/>
    <col min="21" max="21" width="12.59765625" hidden="1" customWidth="1"/>
    <col min="22" max="22" width="0" hidden="1" customWidth="1"/>
    <col min="23" max="24" width="9" hidden="1" customWidth="1"/>
    <col min="25" max="25" width="12.59765625" hidden="1" customWidth="1"/>
    <col min="26" max="35" width="9" hidden="1" customWidth="1"/>
    <col min="36" max="38" width="9" customWidth="1"/>
  </cols>
  <sheetData>
    <row r="1" spans="1:35" ht="27.75" x14ac:dyDescent="0.5">
      <c r="A1" s="87" t="str">
        <f>管理者シート!C3</f>
        <v>島根陸協長距離強化記録会</v>
      </c>
      <c r="B1" s="87"/>
    </row>
    <row r="2" spans="1:35" x14ac:dyDescent="0.25">
      <c r="A2" s="151" t="s">
        <v>174</v>
      </c>
      <c r="B2" s="151"/>
    </row>
    <row r="3" spans="1:35" ht="28.15" x14ac:dyDescent="0.5">
      <c r="A3" s="88" t="s">
        <v>188</v>
      </c>
      <c r="B3" s="88"/>
      <c r="I3" s="214" t="s">
        <v>185</v>
      </c>
      <c r="J3" t="s">
        <v>182</v>
      </c>
      <c r="L3" s="215" t="s">
        <v>186</v>
      </c>
      <c r="M3" t="s">
        <v>187</v>
      </c>
    </row>
    <row r="4" spans="1:35" x14ac:dyDescent="0.25">
      <c r="A4" s="93" t="s">
        <v>67</v>
      </c>
      <c r="B4" s="89" t="s">
        <v>177</v>
      </c>
      <c r="C4" s="89"/>
      <c r="D4" s="89" t="s">
        <v>151</v>
      </c>
      <c r="E4" s="90">
        <v>123</v>
      </c>
      <c r="F4" s="89" t="s">
        <v>68</v>
      </c>
      <c r="G4" s="89" t="s">
        <v>181</v>
      </c>
      <c r="H4" s="89"/>
      <c r="I4" s="91" t="s">
        <v>176</v>
      </c>
      <c r="J4" s="89" t="s">
        <v>183</v>
      </c>
      <c r="K4" s="89"/>
      <c r="L4" s="89">
        <v>2</v>
      </c>
      <c r="M4" s="89">
        <v>2000</v>
      </c>
      <c r="N4" s="89">
        <v>513</v>
      </c>
      <c r="O4" s="89" t="s">
        <v>136</v>
      </c>
      <c r="P4" s="89"/>
      <c r="Q4" s="90" t="s">
        <v>227</v>
      </c>
      <c r="R4" s="90" t="s">
        <v>228</v>
      </c>
      <c r="S4" s="91" t="s">
        <v>69</v>
      </c>
      <c r="T4" s="89"/>
      <c r="U4" s="90" t="s">
        <v>126</v>
      </c>
      <c r="V4" s="90" t="s">
        <v>127</v>
      </c>
      <c r="W4" s="90" t="s">
        <v>70</v>
      </c>
      <c r="X4" s="90"/>
      <c r="Y4" s="90" t="s">
        <v>71</v>
      </c>
      <c r="Z4" s="90" t="s">
        <v>72</v>
      </c>
      <c r="AA4" s="92" t="s">
        <v>73</v>
      </c>
      <c r="AB4" s="89"/>
      <c r="AC4" s="90" t="s">
        <v>141</v>
      </c>
      <c r="AD4" s="90">
        <v>42.99</v>
      </c>
      <c r="AE4" s="92" t="s">
        <v>141</v>
      </c>
      <c r="AF4" s="89"/>
      <c r="AG4" s="90" t="s">
        <v>74</v>
      </c>
      <c r="AH4" s="90" t="s">
        <v>75</v>
      </c>
      <c r="AI4" s="90" t="s">
        <v>142</v>
      </c>
    </row>
    <row r="5" spans="1:35" ht="13.15" thickBot="1" x14ac:dyDescent="0.3">
      <c r="B5" s="94" t="s">
        <v>76</v>
      </c>
    </row>
    <row r="6" spans="1:35" ht="13.15" thickBot="1" x14ac:dyDescent="0.3">
      <c r="A6" s="118" t="s">
        <v>65</v>
      </c>
      <c r="B6" s="119" t="s">
        <v>156</v>
      </c>
      <c r="C6" s="119" t="s">
        <v>2</v>
      </c>
      <c r="D6" s="119" t="s">
        <v>150</v>
      </c>
      <c r="E6" s="119" t="s">
        <v>34</v>
      </c>
      <c r="F6" s="119" t="s">
        <v>5</v>
      </c>
      <c r="G6" s="119" t="s">
        <v>6</v>
      </c>
      <c r="H6" s="119" t="s">
        <v>7</v>
      </c>
      <c r="I6" s="208" t="s">
        <v>175</v>
      </c>
      <c r="J6" s="119" t="s">
        <v>184</v>
      </c>
      <c r="K6" s="119" t="s">
        <v>8</v>
      </c>
      <c r="L6" s="119" t="s">
        <v>189</v>
      </c>
      <c r="M6" s="119" t="s">
        <v>10</v>
      </c>
      <c r="N6" s="127" t="s">
        <v>11</v>
      </c>
      <c r="O6" s="258" t="s">
        <v>135</v>
      </c>
      <c r="P6" s="256" t="s">
        <v>13</v>
      </c>
      <c r="Q6" s="128" t="s">
        <v>143</v>
      </c>
      <c r="R6" s="121" t="s">
        <v>145</v>
      </c>
      <c r="S6" s="167" t="s">
        <v>64</v>
      </c>
      <c r="T6" s="121" t="s">
        <v>17</v>
      </c>
      <c r="U6" s="128" t="s">
        <v>144</v>
      </c>
      <c r="V6" s="121" t="s">
        <v>146</v>
      </c>
      <c r="W6" s="167" t="s">
        <v>64</v>
      </c>
      <c r="X6" s="120" t="s">
        <v>21</v>
      </c>
      <c r="Y6" s="120" t="s">
        <v>161</v>
      </c>
      <c r="Z6" s="120" t="s">
        <v>162</v>
      </c>
      <c r="AA6" s="120" t="s">
        <v>64</v>
      </c>
      <c r="AB6" s="168" t="s">
        <v>25</v>
      </c>
      <c r="AC6" s="128" t="s">
        <v>35</v>
      </c>
      <c r="AD6" s="121" t="s">
        <v>36</v>
      </c>
      <c r="AE6" s="209" t="s">
        <v>140</v>
      </c>
      <c r="AF6" s="167" t="s">
        <v>29</v>
      </c>
      <c r="AG6" s="120" t="s">
        <v>37</v>
      </c>
      <c r="AH6" s="121" t="s">
        <v>36</v>
      </c>
      <c r="AI6" s="209" t="s">
        <v>140</v>
      </c>
    </row>
    <row r="7" spans="1:35" x14ac:dyDescent="0.25">
      <c r="A7" s="116">
        <v>1</v>
      </c>
      <c r="B7" s="143" t="str">
        <f>IF(F7="","",基本情報!$C$8)</f>
        <v/>
      </c>
      <c r="C7" s="143"/>
      <c r="D7" s="143"/>
      <c r="E7" s="143"/>
      <c r="F7" s="143"/>
      <c r="G7" s="143" t="str">
        <f t="shared" ref="G7:G21" si="0">IF(F7="","",ASC(PHONETIC(F7)))</f>
        <v/>
      </c>
      <c r="H7" s="143" t="str">
        <f t="shared" ref="H7:H38" si="1">IF(F7="","",F7)</f>
        <v/>
      </c>
      <c r="I7" s="143"/>
      <c r="J7" s="197"/>
      <c r="K7" s="143">
        <v>1</v>
      </c>
      <c r="L7" s="197"/>
      <c r="M7" s="143"/>
      <c r="N7" s="169"/>
      <c r="O7" s="259" t="str">
        <f>基本情報!$C$4</f>
        <v>島根</v>
      </c>
      <c r="P7" s="173"/>
      <c r="Q7" s="170"/>
      <c r="R7" s="171"/>
      <c r="S7" s="174"/>
      <c r="T7" s="150">
        <v>2</v>
      </c>
      <c r="U7" s="170"/>
      <c r="V7" s="171"/>
      <c r="W7" s="174"/>
      <c r="X7" s="169">
        <v>2</v>
      </c>
      <c r="Y7" s="170"/>
      <c r="Z7" s="143"/>
      <c r="AA7" s="150"/>
      <c r="AB7" s="173">
        <v>2</v>
      </c>
      <c r="AC7" s="170"/>
      <c r="AD7" s="171"/>
      <c r="AE7" s="172"/>
      <c r="AF7" s="173"/>
      <c r="AG7" s="170"/>
      <c r="AH7" s="171"/>
      <c r="AI7" s="174"/>
    </row>
    <row r="8" spans="1:35" x14ac:dyDescent="0.25">
      <c r="A8" s="110">
        <v>2</v>
      </c>
      <c r="B8" s="144" t="str">
        <f>IF(F8="","",基本情報!$C$8)</f>
        <v/>
      </c>
      <c r="C8" s="144"/>
      <c r="D8" s="144"/>
      <c r="E8" s="144"/>
      <c r="F8" s="144"/>
      <c r="G8" s="144" t="str">
        <f t="shared" si="0"/>
        <v/>
      </c>
      <c r="H8" s="144" t="str">
        <f t="shared" si="1"/>
        <v/>
      </c>
      <c r="I8" s="144"/>
      <c r="J8" s="144"/>
      <c r="K8" s="144">
        <v>1</v>
      </c>
      <c r="L8" s="198"/>
      <c r="M8" s="144"/>
      <c r="N8" s="176"/>
      <c r="O8" s="260" t="str">
        <f>基本情報!$C$4</f>
        <v>島根</v>
      </c>
      <c r="P8" s="180"/>
      <c r="Q8" s="177"/>
      <c r="R8" s="178"/>
      <c r="S8" s="181"/>
      <c r="T8" s="147">
        <v>2</v>
      </c>
      <c r="U8" s="177"/>
      <c r="V8" s="178"/>
      <c r="W8" s="181"/>
      <c r="X8" s="176">
        <v>2</v>
      </c>
      <c r="Y8" s="177"/>
      <c r="Z8" s="144"/>
      <c r="AA8" s="147"/>
      <c r="AB8" s="180">
        <v>2</v>
      </c>
      <c r="AC8" s="177"/>
      <c r="AD8" s="178"/>
      <c r="AE8" s="179"/>
      <c r="AF8" s="180"/>
      <c r="AG8" s="177"/>
      <c r="AH8" s="178"/>
      <c r="AI8" s="179"/>
    </row>
    <row r="9" spans="1:35" x14ac:dyDescent="0.25">
      <c r="A9" s="109">
        <v>3</v>
      </c>
      <c r="B9" s="145" t="str">
        <f>IF(F9="","",基本情報!$C$8)</f>
        <v/>
      </c>
      <c r="C9" s="145"/>
      <c r="D9" s="145"/>
      <c r="E9" s="145"/>
      <c r="F9" s="145"/>
      <c r="G9" s="145" t="str">
        <f t="shared" si="0"/>
        <v/>
      </c>
      <c r="H9" s="145" t="str">
        <f t="shared" si="1"/>
        <v/>
      </c>
      <c r="I9" s="145"/>
      <c r="J9" s="145"/>
      <c r="K9" s="145">
        <v>1</v>
      </c>
      <c r="L9" s="199"/>
      <c r="M9" s="145"/>
      <c r="N9" s="183"/>
      <c r="O9" s="261" t="str">
        <f>基本情報!$C$4</f>
        <v>島根</v>
      </c>
      <c r="P9" s="187"/>
      <c r="Q9" s="184"/>
      <c r="R9" s="185"/>
      <c r="S9" s="188"/>
      <c r="T9" s="148">
        <v>2</v>
      </c>
      <c r="U9" s="184"/>
      <c r="V9" s="185"/>
      <c r="W9" s="188"/>
      <c r="X9" s="183">
        <v>2</v>
      </c>
      <c r="Y9" s="184"/>
      <c r="Z9" s="145"/>
      <c r="AA9" s="148"/>
      <c r="AB9" s="187">
        <v>2</v>
      </c>
      <c r="AC9" s="184"/>
      <c r="AD9" s="185"/>
      <c r="AE9" s="186"/>
      <c r="AF9" s="187"/>
      <c r="AG9" s="184"/>
      <c r="AH9" s="185"/>
      <c r="AI9" s="186"/>
    </row>
    <row r="10" spans="1:35" x14ac:dyDescent="0.25">
      <c r="A10" s="110">
        <v>4</v>
      </c>
      <c r="B10" s="144" t="str">
        <f>IF(F10="","",基本情報!$C$8)</f>
        <v/>
      </c>
      <c r="C10" s="144"/>
      <c r="D10" s="144"/>
      <c r="E10" s="144"/>
      <c r="F10" s="144"/>
      <c r="G10" s="144" t="str">
        <f t="shared" si="0"/>
        <v/>
      </c>
      <c r="H10" s="144" t="str">
        <f t="shared" si="1"/>
        <v/>
      </c>
      <c r="I10" s="144"/>
      <c r="J10" s="144"/>
      <c r="K10" s="144">
        <v>1</v>
      </c>
      <c r="L10" s="198"/>
      <c r="M10" s="144"/>
      <c r="N10" s="176"/>
      <c r="O10" s="260" t="str">
        <f>基本情報!$C$4</f>
        <v>島根</v>
      </c>
      <c r="P10" s="180"/>
      <c r="Q10" s="177"/>
      <c r="R10" s="178"/>
      <c r="S10" s="181"/>
      <c r="T10" s="147">
        <v>2</v>
      </c>
      <c r="U10" s="177"/>
      <c r="V10" s="178"/>
      <c r="W10" s="181"/>
      <c r="X10" s="176">
        <v>2</v>
      </c>
      <c r="Y10" s="177"/>
      <c r="Z10" s="144"/>
      <c r="AA10" s="147"/>
      <c r="AB10" s="180">
        <v>2</v>
      </c>
      <c r="AC10" s="177"/>
      <c r="AD10" s="178"/>
      <c r="AE10" s="179"/>
      <c r="AF10" s="180"/>
      <c r="AG10" s="177"/>
      <c r="AH10" s="178"/>
      <c r="AI10" s="179"/>
    </row>
    <row r="11" spans="1:35" x14ac:dyDescent="0.25">
      <c r="A11" s="109">
        <v>5</v>
      </c>
      <c r="B11" s="145" t="str">
        <f>IF(F11="","",基本情報!$C$8)</f>
        <v/>
      </c>
      <c r="C11" s="145"/>
      <c r="D11" s="145"/>
      <c r="E11" s="145"/>
      <c r="F11" s="145"/>
      <c r="G11" s="145" t="str">
        <f t="shared" si="0"/>
        <v/>
      </c>
      <c r="H11" s="145" t="str">
        <f t="shared" si="1"/>
        <v/>
      </c>
      <c r="I11" s="145"/>
      <c r="J11" s="145"/>
      <c r="K11" s="145">
        <v>1</v>
      </c>
      <c r="L11" s="199"/>
      <c r="M11" s="145"/>
      <c r="N11" s="183"/>
      <c r="O11" s="261" t="str">
        <f>基本情報!$C$4</f>
        <v>島根</v>
      </c>
      <c r="P11" s="187"/>
      <c r="Q11" s="184"/>
      <c r="R11" s="185"/>
      <c r="S11" s="188"/>
      <c r="T11" s="148">
        <v>2</v>
      </c>
      <c r="U11" s="184"/>
      <c r="V11" s="185"/>
      <c r="W11" s="188"/>
      <c r="X11" s="183">
        <v>2</v>
      </c>
      <c r="Y11" s="184"/>
      <c r="Z11" s="145"/>
      <c r="AA11" s="148"/>
      <c r="AB11" s="187">
        <v>2</v>
      </c>
      <c r="AC11" s="184"/>
      <c r="AD11" s="185"/>
      <c r="AE11" s="186"/>
      <c r="AF11" s="187"/>
      <c r="AG11" s="184"/>
      <c r="AH11" s="185"/>
      <c r="AI11" s="186"/>
    </row>
    <row r="12" spans="1:35" x14ac:dyDescent="0.25">
      <c r="A12" s="110">
        <v>6</v>
      </c>
      <c r="B12" s="144" t="str">
        <f>IF(F12="","",基本情報!$C$8)</f>
        <v/>
      </c>
      <c r="C12" s="144"/>
      <c r="D12" s="144"/>
      <c r="E12" s="144"/>
      <c r="F12" s="144"/>
      <c r="G12" s="144" t="str">
        <f t="shared" si="0"/>
        <v/>
      </c>
      <c r="H12" s="144" t="str">
        <f t="shared" si="1"/>
        <v/>
      </c>
      <c r="I12" s="144"/>
      <c r="J12" s="144"/>
      <c r="K12" s="144">
        <v>1</v>
      </c>
      <c r="L12" s="198"/>
      <c r="M12" s="144"/>
      <c r="N12" s="176"/>
      <c r="O12" s="260" t="str">
        <f>基本情報!$C$4</f>
        <v>島根</v>
      </c>
      <c r="P12" s="180"/>
      <c r="Q12" s="177"/>
      <c r="R12" s="178"/>
      <c r="S12" s="181"/>
      <c r="T12" s="147">
        <v>2</v>
      </c>
      <c r="U12" s="177"/>
      <c r="V12" s="178"/>
      <c r="W12" s="181"/>
      <c r="X12" s="176">
        <v>2</v>
      </c>
      <c r="Y12" s="177"/>
      <c r="Z12" s="144"/>
      <c r="AA12" s="147"/>
      <c r="AB12" s="180">
        <v>2</v>
      </c>
      <c r="AC12" s="177"/>
      <c r="AD12" s="178"/>
      <c r="AE12" s="179"/>
      <c r="AF12" s="180"/>
      <c r="AG12" s="177"/>
      <c r="AH12" s="178"/>
      <c r="AI12" s="179"/>
    </row>
    <row r="13" spans="1:35" x14ac:dyDescent="0.25">
      <c r="A13" s="109">
        <v>7</v>
      </c>
      <c r="B13" s="145" t="str">
        <f>IF(F13="","",基本情報!$C$8)</f>
        <v/>
      </c>
      <c r="C13" s="145"/>
      <c r="D13" s="145"/>
      <c r="E13" s="145"/>
      <c r="F13" s="145"/>
      <c r="G13" s="145" t="str">
        <f t="shared" si="0"/>
        <v/>
      </c>
      <c r="H13" s="145" t="str">
        <f t="shared" si="1"/>
        <v/>
      </c>
      <c r="I13" s="145"/>
      <c r="J13" s="145"/>
      <c r="K13" s="145">
        <v>1</v>
      </c>
      <c r="L13" s="199"/>
      <c r="M13" s="145"/>
      <c r="N13" s="183"/>
      <c r="O13" s="261" t="str">
        <f>基本情報!$C$4</f>
        <v>島根</v>
      </c>
      <c r="P13" s="187"/>
      <c r="Q13" s="184"/>
      <c r="R13" s="185"/>
      <c r="S13" s="188"/>
      <c r="T13" s="148">
        <v>2</v>
      </c>
      <c r="U13" s="184"/>
      <c r="V13" s="185"/>
      <c r="W13" s="188"/>
      <c r="X13" s="183">
        <v>2</v>
      </c>
      <c r="Y13" s="184"/>
      <c r="Z13" s="145"/>
      <c r="AA13" s="148"/>
      <c r="AB13" s="187">
        <v>2</v>
      </c>
      <c r="AC13" s="184"/>
      <c r="AD13" s="185"/>
      <c r="AE13" s="186"/>
      <c r="AF13" s="187"/>
      <c r="AG13" s="184"/>
      <c r="AH13" s="185"/>
      <c r="AI13" s="186"/>
    </row>
    <row r="14" spans="1:35" x14ac:dyDescent="0.25">
      <c r="A14" s="110">
        <v>8</v>
      </c>
      <c r="B14" s="144" t="str">
        <f>IF(F14="","",基本情報!$C$8)</f>
        <v/>
      </c>
      <c r="C14" s="144"/>
      <c r="D14" s="144"/>
      <c r="E14" s="144"/>
      <c r="F14" s="144"/>
      <c r="G14" s="144" t="str">
        <f t="shared" si="0"/>
        <v/>
      </c>
      <c r="H14" s="144" t="str">
        <f t="shared" si="1"/>
        <v/>
      </c>
      <c r="I14" s="144"/>
      <c r="J14" s="144"/>
      <c r="K14" s="144">
        <v>1</v>
      </c>
      <c r="L14" s="198"/>
      <c r="M14" s="144"/>
      <c r="N14" s="176"/>
      <c r="O14" s="260" t="str">
        <f>基本情報!$C$4</f>
        <v>島根</v>
      </c>
      <c r="P14" s="180"/>
      <c r="Q14" s="177"/>
      <c r="R14" s="178"/>
      <c r="S14" s="181"/>
      <c r="T14" s="147">
        <v>2</v>
      </c>
      <c r="U14" s="177"/>
      <c r="V14" s="178"/>
      <c r="W14" s="181"/>
      <c r="X14" s="176">
        <v>2</v>
      </c>
      <c r="Y14" s="177"/>
      <c r="Z14" s="144"/>
      <c r="AA14" s="147"/>
      <c r="AB14" s="180">
        <v>2</v>
      </c>
      <c r="AC14" s="177"/>
      <c r="AD14" s="178"/>
      <c r="AE14" s="179"/>
      <c r="AF14" s="180"/>
      <c r="AG14" s="177"/>
      <c r="AH14" s="178"/>
      <c r="AI14" s="179"/>
    </row>
    <row r="15" spans="1:35" x14ac:dyDescent="0.25">
      <c r="A15" s="109">
        <v>9</v>
      </c>
      <c r="B15" s="145" t="str">
        <f>IF(F15="","",基本情報!$C$8)</f>
        <v/>
      </c>
      <c r="C15" s="145"/>
      <c r="D15" s="145"/>
      <c r="E15" s="145"/>
      <c r="F15" s="145"/>
      <c r="G15" s="145" t="str">
        <f t="shared" si="0"/>
        <v/>
      </c>
      <c r="H15" s="145" t="str">
        <f t="shared" si="1"/>
        <v/>
      </c>
      <c r="I15" s="145"/>
      <c r="J15" s="145"/>
      <c r="K15" s="145">
        <v>1</v>
      </c>
      <c r="L15" s="199"/>
      <c r="M15" s="145"/>
      <c r="N15" s="183"/>
      <c r="O15" s="261" t="str">
        <f>基本情報!$C$4</f>
        <v>島根</v>
      </c>
      <c r="P15" s="187"/>
      <c r="Q15" s="184"/>
      <c r="R15" s="185"/>
      <c r="S15" s="188"/>
      <c r="T15" s="148">
        <v>2</v>
      </c>
      <c r="U15" s="184"/>
      <c r="V15" s="185"/>
      <c r="W15" s="188"/>
      <c r="X15" s="183">
        <v>2</v>
      </c>
      <c r="Y15" s="184"/>
      <c r="Z15" s="145"/>
      <c r="AA15" s="148"/>
      <c r="AB15" s="187">
        <v>2</v>
      </c>
      <c r="AC15" s="184"/>
      <c r="AD15" s="185"/>
      <c r="AE15" s="186"/>
      <c r="AF15" s="187"/>
      <c r="AG15" s="184"/>
      <c r="AH15" s="185"/>
      <c r="AI15" s="186"/>
    </row>
    <row r="16" spans="1:35" x14ac:dyDescent="0.25">
      <c r="A16" s="110">
        <v>10</v>
      </c>
      <c r="B16" s="144" t="str">
        <f>IF(F16="","",基本情報!$C$8)</f>
        <v/>
      </c>
      <c r="C16" s="144"/>
      <c r="D16" s="144"/>
      <c r="E16" s="144"/>
      <c r="F16" s="144"/>
      <c r="G16" s="144" t="str">
        <f t="shared" si="0"/>
        <v/>
      </c>
      <c r="H16" s="144" t="str">
        <f t="shared" si="1"/>
        <v/>
      </c>
      <c r="I16" s="144"/>
      <c r="J16" s="144"/>
      <c r="K16" s="144">
        <v>1</v>
      </c>
      <c r="L16" s="198"/>
      <c r="M16" s="144"/>
      <c r="N16" s="176"/>
      <c r="O16" s="260" t="str">
        <f>基本情報!$C$4</f>
        <v>島根</v>
      </c>
      <c r="P16" s="180"/>
      <c r="Q16" s="177"/>
      <c r="R16" s="178"/>
      <c r="S16" s="181"/>
      <c r="T16" s="147">
        <v>2</v>
      </c>
      <c r="U16" s="177"/>
      <c r="V16" s="178"/>
      <c r="W16" s="181"/>
      <c r="X16" s="176">
        <v>2</v>
      </c>
      <c r="Y16" s="177"/>
      <c r="Z16" s="144"/>
      <c r="AA16" s="147"/>
      <c r="AB16" s="180">
        <v>2</v>
      </c>
      <c r="AC16" s="177"/>
      <c r="AD16" s="178"/>
      <c r="AE16" s="179"/>
      <c r="AF16" s="180"/>
      <c r="AG16" s="177"/>
      <c r="AH16" s="178"/>
      <c r="AI16" s="179"/>
    </row>
    <row r="17" spans="1:35" x14ac:dyDescent="0.25">
      <c r="A17" s="109">
        <v>11</v>
      </c>
      <c r="B17" s="145" t="str">
        <f>IF(F17="","",基本情報!$C$8)</f>
        <v/>
      </c>
      <c r="C17" s="145"/>
      <c r="D17" s="145"/>
      <c r="E17" s="145"/>
      <c r="F17" s="145"/>
      <c r="G17" s="145" t="str">
        <f t="shared" si="0"/>
        <v/>
      </c>
      <c r="H17" s="145" t="str">
        <f t="shared" si="1"/>
        <v/>
      </c>
      <c r="I17" s="145"/>
      <c r="J17" s="145"/>
      <c r="K17" s="145">
        <v>1</v>
      </c>
      <c r="L17" s="199"/>
      <c r="M17" s="145"/>
      <c r="N17" s="183"/>
      <c r="O17" s="261" t="str">
        <f>基本情報!$C$4</f>
        <v>島根</v>
      </c>
      <c r="P17" s="187"/>
      <c r="Q17" s="184"/>
      <c r="R17" s="185"/>
      <c r="S17" s="188"/>
      <c r="T17" s="148">
        <v>2</v>
      </c>
      <c r="U17" s="184"/>
      <c r="V17" s="185"/>
      <c r="W17" s="188"/>
      <c r="X17" s="183">
        <v>2</v>
      </c>
      <c r="Y17" s="184"/>
      <c r="Z17" s="145"/>
      <c r="AA17" s="148"/>
      <c r="AB17" s="187">
        <v>2</v>
      </c>
      <c r="AC17" s="184"/>
      <c r="AD17" s="185"/>
      <c r="AE17" s="186"/>
      <c r="AF17" s="187"/>
      <c r="AG17" s="184"/>
      <c r="AH17" s="185"/>
      <c r="AI17" s="186"/>
    </row>
    <row r="18" spans="1:35" x14ac:dyDescent="0.25">
      <c r="A18" s="110">
        <v>12</v>
      </c>
      <c r="B18" s="144" t="str">
        <f>IF(F18="","",基本情報!$C$8)</f>
        <v/>
      </c>
      <c r="C18" s="144"/>
      <c r="D18" s="144"/>
      <c r="E18" s="144"/>
      <c r="F18" s="144"/>
      <c r="G18" s="144" t="str">
        <f t="shared" si="0"/>
        <v/>
      </c>
      <c r="H18" s="144" t="str">
        <f t="shared" si="1"/>
        <v/>
      </c>
      <c r="I18" s="144"/>
      <c r="J18" s="144"/>
      <c r="K18" s="144">
        <v>1</v>
      </c>
      <c r="L18" s="198"/>
      <c r="M18" s="144"/>
      <c r="N18" s="176"/>
      <c r="O18" s="260" t="str">
        <f>基本情報!$C$4</f>
        <v>島根</v>
      </c>
      <c r="P18" s="180"/>
      <c r="Q18" s="177"/>
      <c r="R18" s="178"/>
      <c r="S18" s="181"/>
      <c r="T18" s="147">
        <v>2</v>
      </c>
      <c r="U18" s="177"/>
      <c r="V18" s="178"/>
      <c r="W18" s="181"/>
      <c r="X18" s="176">
        <v>2</v>
      </c>
      <c r="Y18" s="177"/>
      <c r="Z18" s="144"/>
      <c r="AA18" s="147"/>
      <c r="AB18" s="180">
        <v>2</v>
      </c>
      <c r="AC18" s="177"/>
      <c r="AD18" s="178"/>
      <c r="AE18" s="179"/>
      <c r="AF18" s="180"/>
      <c r="AG18" s="177"/>
      <c r="AH18" s="178"/>
      <c r="AI18" s="179"/>
    </row>
    <row r="19" spans="1:35" x14ac:dyDescent="0.25">
      <c r="A19" s="109">
        <v>13</v>
      </c>
      <c r="B19" s="145" t="str">
        <f>IF(F19="","",基本情報!$C$8)</f>
        <v/>
      </c>
      <c r="C19" s="145"/>
      <c r="D19" s="145"/>
      <c r="E19" s="145"/>
      <c r="F19" s="145"/>
      <c r="G19" s="145" t="str">
        <f t="shared" si="0"/>
        <v/>
      </c>
      <c r="H19" s="145" t="str">
        <f t="shared" si="1"/>
        <v/>
      </c>
      <c r="I19" s="145"/>
      <c r="J19" s="145"/>
      <c r="K19" s="145">
        <v>1</v>
      </c>
      <c r="L19" s="199"/>
      <c r="M19" s="145"/>
      <c r="N19" s="183"/>
      <c r="O19" s="261" t="str">
        <f>基本情報!$C$4</f>
        <v>島根</v>
      </c>
      <c r="P19" s="187"/>
      <c r="Q19" s="184"/>
      <c r="R19" s="185"/>
      <c r="S19" s="188"/>
      <c r="T19" s="148">
        <v>2</v>
      </c>
      <c r="U19" s="184"/>
      <c r="V19" s="185"/>
      <c r="W19" s="188"/>
      <c r="X19" s="183">
        <v>2</v>
      </c>
      <c r="Y19" s="184"/>
      <c r="Z19" s="145"/>
      <c r="AA19" s="148"/>
      <c r="AB19" s="187">
        <v>2</v>
      </c>
      <c r="AC19" s="184"/>
      <c r="AD19" s="185"/>
      <c r="AE19" s="186"/>
      <c r="AF19" s="187"/>
      <c r="AG19" s="184"/>
      <c r="AH19" s="185"/>
      <c r="AI19" s="186"/>
    </row>
    <row r="20" spans="1:35" x14ac:dyDescent="0.25">
      <c r="A20" s="110">
        <v>14</v>
      </c>
      <c r="B20" s="144" t="str">
        <f>IF(F20="","",基本情報!$C$8)</f>
        <v/>
      </c>
      <c r="C20" s="144"/>
      <c r="D20" s="144"/>
      <c r="E20" s="144"/>
      <c r="F20" s="144"/>
      <c r="G20" s="144" t="str">
        <f t="shared" si="0"/>
        <v/>
      </c>
      <c r="H20" s="144" t="str">
        <f t="shared" si="1"/>
        <v/>
      </c>
      <c r="I20" s="144"/>
      <c r="J20" s="144"/>
      <c r="K20" s="144">
        <v>1</v>
      </c>
      <c r="L20" s="198"/>
      <c r="M20" s="144"/>
      <c r="N20" s="176"/>
      <c r="O20" s="260" t="str">
        <f>基本情報!$C$4</f>
        <v>島根</v>
      </c>
      <c r="P20" s="180"/>
      <c r="Q20" s="177"/>
      <c r="R20" s="178"/>
      <c r="S20" s="181"/>
      <c r="T20" s="147">
        <v>2</v>
      </c>
      <c r="U20" s="177"/>
      <c r="V20" s="178"/>
      <c r="W20" s="181"/>
      <c r="X20" s="176">
        <v>2</v>
      </c>
      <c r="Y20" s="177"/>
      <c r="Z20" s="144"/>
      <c r="AA20" s="147"/>
      <c r="AB20" s="180">
        <v>2</v>
      </c>
      <c r="AC20" s="177"/>
      <c r="AD20" s="178"/>
      <c r="AE20" s="179"/>
      <c r="AF20" s="180"/>
      <c r="AG20" s="177"/>
      <c r="AH20" s="178"/>
      <c r="AI20" s="179"/>
    </row>
    <row r="21" spans="1:35" x14ac:dyDescent="0.25">
      <c r="A21" s="109">
        <v>15</v>
      </c>
      <c r="B21" s="145" t="str">
        <f>IF(F21="","",基本情報!$C$8)</f>
        <v/>
      </c>
      <c r="C21" s="145"/>
      <c r="D21" s="145"/>
      <c r="E21" s="145"/>
      <c r="F21" s="145"/>
      <c r="G21" s="145" t="str">
        <f t="shared" si="0"/>
        <v/>
      </c>
      <c r="H21" s="145" t="str">
        <f t="shared" si="1"/>
        <v/>
      </c>
      <c r="I21" s="145"/>
      <c r="J21" s="145"/>
      <c r="K21" s="145">
        <v>1</v>
      </c>
      <c r="L21" s="199"/>
      <c r="M21" s="145"/>
      <c r="N21" s="183"/>
      <c r="O21" s="261" t="str">
        <f>基本情報!$C$4</f>
        <v>島根</v>
      </c>
      <c r="P21" s="187"/>
      <c r="Q21" s="184"/>
      <c r="R21" s="185"/>
      <c r="S21" s="188"/>
      <c r="T21" s="148">
        <v>2</v>
      </c>
      <c r="U21" s="184"/>
      <c r="V21" s="185"/>
      <c r="W21" s="188"/>
      <c r="X21" s="183">
        <v>2</v>
      </c>
      <c r="Y21" s="184"/>
      <c r="Z21" s="145"/>
      <c r="AA21" s="148"/>
      <c r="AB21" s="187">
        <v>2</v>
      </c>
      <c r="AC21" s="184"/>
      <c r="AD21" s="185"/>
      <c r="AE21" s="186"/>
      <c r="AF21" s="187"/>
      <c r="AG21" s="184"/>
      <c r="AH21" s="185"/>
      <c r="AI21" s="186"/>
    </row>
    <row r="22" spans="1:35" x14ac:dyDescent="0.25">
      <c r="A22" s="110">
        <v>16</v>
      </c>
      <c r="B22" s="144" t="str">
        <f>IF(F22="","",基本情報!$C$8)</f>
        <v/>
      </c>
      <c r="C22" s="144"/>
      <c r="D22" s="144"/>
      <c r="E22" s="144"/>
      <c r="F22" s="144"/>
      <c r="G22" s="144" t="str">
        <f t="shared" ref="G22:G70" si="2">IF(F22="","",ASC(PHONETIC(F22)))</f>
        <v/>
      </c>
      <c r="H22" s="144" t="str">
        <f t="shared" si="1"/>
        <v/>
      </c>
      <c r="I22" s="144"/>
      <c r="J22" s="144"/>
      <c r="K22" s="144">
        <v>1</v>
      </c>
      <c r="L22" s="198"/>
      <c r="M22" s="144"/>
      <c r="N22" s="176"/>
      <c r="O22" s="260" t="str">
        <f>基本情報!$C$4</f>
        <v>島根</v>
      </c>
      <c r="P22" s="180"/>
      <c r="Q22" s="177"/>
      <c r="R22" s="178"/>
      <c r="S22" s="181"/>
      <c r="T22" s="147">
        <v>2</v>
      </c>
      <c r="U22" s="177"/>
      <c r="V22" s="178"/>
      <c r="W22" s="181"/>
      <c r="X22" s="176">
        <v>2</v>
      </c>
      <c r="Y22" s="177"/>
      <c r="Z22" s="144"/>
      <c r="AA22" s="147"/>
      <c r="AB22" s="180">
        <v>2</v>
      </c>
      <c r="AC22" s="177"/>
      <c r="AD22" s="178"/>
      <c r="AE22" s="179"/>
      <c r="AF22" s="180"/>
      <c r="AG22" s="177"/>
      <c r="AH22" s="178"/>
      <c r="AI22" s="179"/>
    </row>
    <row r="23" spans="1:35" x14ac:dyDescent="0.25">
      <c r="A23" s="109">
        <v>17</v>
      </c>
      <c r="B23" s="145" t="str">
        <f>IF(F23="","",基本情報!$C$8)</f>
        <v/>
      </c>
      <c r="C23" s="145"/>
      <c r="D23" s="145"/>
      <c r="E23" s="145"/>
      <c r="F23" s="145"/>
      <c r="G23" s="145" t="str">
        <f t="shared" si="2"/>
        <v/>
      </c>
      <c r="H23" s="145" t="str">
        <f t="shared" si="1"/>
        <v/>
      </c>
      <c r="I23" s="145"/>
      <c r="J23" s="145"/>
      <c r="K23" s="145">
        <v>1</v>
      </c>
      <c r="L23" s="199"/>
      <c r="M23" s="145"/>
      <c r="N23" s="183"/>
      <c r="O23" s="261" t="str">
        <f>基本情報!$C$4</f>
        <v>島根</v>
      </c>
      <c r="P23" s="187"/>
      <c r="Q23" s="184"/>
      <c r="R23" s="185"/>
      <c r="S23" s="188"/>
      <c r="T23" s="148">
        <v>2</v>
      </c>
      <c r="U23" s="184"/>
      <c r="V23" s="185"/>
      <c r="W23" s="188"/>
      <c r="X23" s="183">
        <v>2</v>
      </c>
      <c r="Y23" s="184"/>
      <c r="Z23" s="145"/>
      <c r="AA23" s="148"/>
      <c r="AB23" s="187">
        <v>2</v>
      </c>
      <c r="AC23" s="184"/>
      <c r="AD23" s="185"/>
      <c r="AE23" s="186"/>
      <c r="AF23" s="187"/>
      <c r="AG23" s="184"/>
      <c r="AH23" s="185"/>
      <c r="AI23" s="186"/>
    </row>
    <row r="24" spans="1:35" x14ac:dyDescent="0.25">
      <c r="A24" s="110">
        <v>18</v>
      </c>
      <c r="B24" s="144" t="str">
        <f>IF(F24="","",基本情報!$C$8)</f>
        <v/>
      </c>
      <c r="C24" s="144"/>
      <c r="D24" s="144"/>
      <c r="E24" s="144"/>
      <c r="F24" s="144"/>
      <c r="G24" s="144" t="str">
        <f t="shared" si="2"/>
        <v/>
      </c>
      <c r="H24" s="144" t="str">
        <f t="shared" si="1"/>
        <v/>
      </c>
      <c r="I24" s="144"/>
      <c r="J24" s="144"/>
      <c r="K24" s="144">
        <v>1</v>
      </c>
      <c r="L24" s="198"/>
      <c r="M24" s="144"/>
      <c r="N24" s="176"/>
      <c r="O24" s="260" t="str">
        <f>基本情報!$C$4</f>
        <v>島根</v>
      </c>
      <c r="P24" s="180"/>
      <c r="Q24" s="177"/>
      <c r="R24" s="178"/>
      <c r="S24" s="181"/>
      <c r="T24" s="147">
        <v>2</v>
      </c>
      <c r="U24" s="177"/>
      <c r="V24" s="178"/>
      <c r="W24" s="181"/>
      <c r="X24" s="176">
        <v>2</v>
      </c>
      <c r="Y24" s="177"/>
      <c r="Z24" s="144"/>
      <c r="AA24" s="147"/>
      <c r="AB24" s="180">
        <v>2</v>
      </c>
      <c r="AC24" s="177"/>
      <c r="AD24" s="178"/>
      <c r="AE24" s="179"/>
      <c r="AF24" s="180"/>
      <c r="AG24" s="177"/>
      <c r="AH24" s="178"/>
      <c r="AI24" s="179"/>
    </row>
    <row r="25" spans="1:35" x14ac:dyDescent="0.25">
      <c r="A25" s="109">
        <v>19</v>
      </c>
      <c r="B25" s="145" t="str">
        <f>IF(F25="","",基本情報!$C$8)</f>
        <v/>
      </c>
      <c r="C25" s="145"/>
      <c r="D25" s="145"/>
      <c r="E25" s="145"/>
      <c r="F25" s="145"/>
      <c r="G25" s="145" t="str">
        <f t="shared" si="2"/>
        <v/>
      </c>
      <c r="H25" s="145" t="str">
        <f t="shared" si="1"/>
        <v/>
      </c>
      <c r="I25" s="145"/>
      <c r="J25" s="145"/>
      <c r="K25" s="145">
        <v>1</v>
      </c>
      <c r="L25" s="145"/>
      <c r="M25" s="145"/>
      <c r="N25" s="183"/>
      <c r="O25" s="261" t="str">
        <f>基本情報!$C$4</f>
        <v>島根</v>
      </c>
      <c r="P25" s="187"/>
      <c r="Q25" s="184"/>
      <c r="R25" s="185"/>
      <c r="S25" s="188"/>
      <c r="T25" s="148">
        <v>2</v>
      </c>
      <c r="U25" s="184"/>
      <c r="V25" s="185"/>
      <c r="W25" s="188"/>
      <c r="X25" s="183">
        <v>2</v>
      </c>
      <c r="Y25" s="184"/>
      <c r="Z25" s="145"/>
      <c r="AA25" s="148"/>
      <c r="AB25" s="187">
        <v>2</v>
      </c>
      <c r="AC25" s="184"/>
      <c r="AD25" s="185"/>
      <c r="AE25" s="186"/>
      <c r="AF25" s="187"/>
      <c r="AG25" s="184"/>
      <c r="AH25" s="185"/>
      <c r="AI25" s="186"/>
    </row>
    <row r="26" spans="1:35" x14ac:dyDescent="0.25">
      <c r="A26" s="110">
        <v>20</v>
      </c>
      <c r="B26" s="144" t="str">
        <f>IF(F26="","",基本情報!$C$8)</f>
        <v/>
      </c>
      <c r="C26" s="144"/>
      <c r="D26" s="144"/>
      <c r="E26" s="144"/>
      <c r="F26" s="144"/>
      <c r="G26" s="144" t="str">
        <f t="shared" si="2"/>
        <v/>
      </c>
      <c r="H26" s="144" t="str">
        <f t="shared" si="1"/>
        <v/>
      </c>
      <c r="I26" s="144"/>
      <c r="J26" s="144"/>
      <c r="K26" s="144">
        <v>1</v>
      </c>
      <c r="L26" s="144"/>
      <c r="M26" s="144"/>
      <c r="N26" s="176"/>
      <c r="O26" s="260" t="str">
        <f>基本情報!$C$4</f>
        <v>島根</v>
      </c>
      <c r="P26" s="180"/>
      <c r="Q26" s="177"/>
      <c r="R26" s="178"/>
      <c r="S26" s="181"/>
      <c r="T26" s="147">
        <v>2</v>
      </c>
      <c r="U26" s="177"/>
      <c r="V26" s="178"/>
      <c r="W26" s="181"/>
      <c r="X26" s="176">
        <v>2</v>
      </c>
      <c r="Y26" s="177"/>
      <c r="Z26" s="144"/>
      <c r="AA26" s="147"/>
      <c r="AB26" s="180">
        <v>2</v>
      </c>
      <c r="AC26" s="177"/>
      <c r="AD26" s="178"/>
      <c r="AE26" s="179"/>
      <c r="AF26" s="180"/>
      <c r="AG26" s="177"/>
      <c r="AH26" s="178"/>
      <c r="AI26" s="179"/>
    </row>
    <row r="27" spans="1:35" x14ac:dyDescent="0.25">
      <c r="A27" s="109">
        <v>21</v>
      </c>
      <c r="B27" s="145" t="str">
        <f>IF(F27="","",基本情報!$C$8)</f>
        <v/>
      </c>
      <c r="C27" s="145"/>
      <c r="D27" s="145"/>
      <c r="E27" s="145"/>
      <c r="F27" s="145"/>
      <c r="G27" s="145" t="str">
        <f t="shared" si="2"/>
        <v/>
      </c>
      <c r="H27" s="145" t="str">
        <f t="shared" si="1"/>
        <v/>
      </c>
      <c r="I27" s="145"/>
      <c r="J27" s="145"/>
      <c r="K27" s="145">
        <v>1</v>
      </c>
      <c r="L27" s="145"/>
      <c r="M27" s="145"/>
      <c r="N27" s="183"/>
      <c r="O27" s="261" t="str">
        <f>基本情報!$C$4</f>
        <v>島根</v>
      </c>
      <c r="P27" s="187"/>
      <c r="Q27" s="184"/>
      <c r="R27" s="185"/>
      <c r="S27" s="188"/>
      <c r="T27" s="148">
        <v>2</v>
      </c>
      <c r="U27" s="184"/>
      <c r="V27" s="185"/>
      <c r="W27" s="188"/>
      <c r="X27" s="183">
        <v>2</v>
      </c>
      <c r="Y27" s="184"/>
      <c r="Z27" s="145"/>
      <c r="AA27" s="148"/>
      <c r="AB27" s="187">
        <v>2</v>
      </c>
      <c r="AC27" s="184"/>
      <c r="AD27" s="185"/>
      <c r="AE27" s="186"/>
      <c r="AF27" s="187"/>
      <c r="AG27" s="184"/>
      <c r="AH27" s="185"/>
      <c r="AI27" s="186"/>
    </row>
    <row r="28" spans="1:35" x14ac:dyDescent="0.25">
      <c r="A28" s="110">
        <v>22</v>
      </c>
      <c r="B28" s="144" t="str">
        <f>IF(F28="","",基本情報!$C$8)</f>
        <v/>
      </c>
      <c r="C28" s="144"/>
      <c r="D28" s="144"/>
      <c r="E28" s="144"/>
      <c r="F28" s="144"/>
      <c r="G28" s="144" t="str">
        <f t="shared" si="2"/>
        <v/>
      </c>
      <c r="H28" s="144" t="str">
        <f t="shared" si="1"/>
        <v/>
      </c>
      <c r="I28" s="144"/>
      <c r="J28" s="144"/>
      <c r="K28" s="144">
        <v>1</v>
      </c>
      <c r="L28" s="144"/>
      <c r="M28" s="144"/>
      <c r="N28" s="176"/>
      <c r="O28" s="260" t="str">
        <f>基本情報!$C$4</f>
        <v>島根</v>
      </c>
      <c r="P28" s="180"/>
      <c r="Q28" s="177"/>
      <c r="R28" s="178"/>
      <c r="S28" s="181"/>
      <c r="T28" s="147">
        <v>2</v>
      </c>
      <c r="U28" s="177"/>
      <c r="V28" s="178"/>
      <c r="W28" s="181"/>
      <c r="X28" s="176">
        <v>2</v>
      </c>
      <c r="Y28" s="177"/>
      <c r="Z28" s="144"/>
      <c r="AA28" s="147"/>
      <c r="AB28" s="180">
        <v>2</v>
      </c>
      <c r="AC28" s="177"/>
      <c r="AD28" s="178"/>
      <c r="AE28" s="179"/>
      <c r="AF28" s="180"/>
      <c r="AG28" s="177"/>
      <c r="AH28" s="178"/>
      <c r="AI28" s="179"/>
    </row>
    <row r="29" spans="1:35" x14ac:dyDescent="0.25">
      <c r="A29" s="109">
        <v>23</v>
      </c>
      <c r="B29" s="145" t="str">
        <f>IF(F29="","",基本情報!$C$8)</f>
        <v/>
      </c>
      <c r="C29" s="145"/>
      <c r="D29" s="145"/>
      <c r="E29" s="145"/>
      <c r="F29" s="145"/>
      <c r="G29" s="145" t="str">
        <f t="shared" si="2"/>
        <v/>
      </c>
      <c r="H29" s="145" t="str">
        <f t="shared" si="1"/>
        <v/>
      </c>
      <c r="I29" s="145"/>
      <c r="J29" s="145"/>
      <c r="K29" s="145">
        <v>1</v>
      </c>
      <c r="L29" s="145"/>
      <c r="M29" s="145"/>
      <c r="N29" s="183"/>
      <c r="O29" s="261" t="str">
        <f>基本情報!$C$4</f>
        <v>島根</v>
      </c>
      <c r="P29" s="187"/>
      <c r="Q29" s="184"/>
      <c r="R29" s="185"/>
      <c r="S29" s="188"/>
      <c r="T29" s="148">
        <v>2</v>
      </c>
      <c r="U29" s="184"/>
      <c r="V29" s="185"/>
      <c r="W29" s="188"/>
      <c r="X29" s="183">
        <v>2</v>
      </c>
      <c r="Y29" s="184"/>
      <c r="Z29" s="145"/>
      <c r="AA29" s="148"/>
      <c r="AB29" s="187">
        <v>2</v>
      </c>
      <c r="AC29" s="184"/>
      <c r="AD29" s="185"/>
      <c r="AE29" s="186"/>
      <c r="AF29" s="187"/>
      <c r="AG29" s="184"/>
      <c r="AH29" s="185"/>
      <c r="AI29" s="186"/>
    </row>
    <row r="30" spans="1:35" x14ac:dyDescent="0.25">
      <c r="A30" s="110">
        <v>24</v>
      </c>
      <c r="B30" s="144" t="str">
        <f>IF(F30="","",基本情報!$C$8)</f>
        <v/>
      </c>
      <c r="C30" s="144"/>
      <c r="D30" s="144"/>
      <c r="E30" s="144"/>
      <c r="F30" s="144"/>
      <c r="G30" s="144" t="str">
        <f t="shared" si="2"/>
        <v/>
      </c>
      <c r="H30" s="144" t="str">
        <f t="shared" si="1"/>
        <v/>
      </c>
      <c r="I30" s="144"/>
      <c r="J30" s="144"/>
      <c r="K30" s="144">
        <v>1</v>
      </c>
      <c r="L30" s="144"/>
      <c r="M30" s="144"/>
      <c r="N30" s="176"/>
      <c r="O30" s="260" t="str">
        <f>基本情報!$C$4</f>
        <v>島根</v>
      </c>
      <c r="P30" s="180"/>
      <c r="Q30" s="177"/>
      <c r="R30" s="178"/>
      <c r="S30" s="181"/>
      <c r="T30" s="147">
        <v>2</v>
      </c>
      <c r="U30" s="177"/>
      <c r="V30" s="178"/>
      <c r="W30" s="181"/>
      <c r="X30" s="176">
        <v>2</v>
      </c>
      <c r="Y30" s="177"/>
      <c r="Z30" s="144"/>
      <c r="AA30" s="147"/>
      <c r="AB30" s="180">
        <v>2</v>
      </c>
      <c r="AC30" s="177"/>
      <c r="AD30" s="178"/>
      <c r="AE30" s="179"/>
      <c r="AF30" s="180"/>
      <c r="AG30" s="177"/>
      <c r="AH30" s="178"/>
      <c r="AI30" s="179"/>
    </row>
    <row r="31" spans="1:35" x14ac:dyDescent="0.25">
      <c r="A31" s="109">
        <v>25</v>
      </c>
      <c r="B31" s="145" t="str">
        <f>IF(F31="","",基本情報!$C$8)</f>
        <v/>
      </c>
      <c r="C31" s="145"/>
      <c r="D31" s="145"/>
      <c r="E31" s="145"/>
      <c r="F31" s="145"/>
      <c r="G31" s="145" t="str">
        <f t="shared" si="2"/>
        <v/>
      </c>
      <c r="H31" s="145" t="str">
        <f t="shared" si="1"/>
        <v/>
      </c>
      <c r="I31" s="145"/>
      <c r="J31" s="145"/>
      <c r="K31" s="145">
        <v>1</v>
      </c>
      <c r="L31" s="145"/>
      <c r="M31" s="145"/>
      <c r="N31" s="183"/>
      <c r="O31" s="261" t="str">
        <f>基本情報!$C$4</f>
        <v>島根</v>
      </c>
      <c r="P31" s="187"/>
      <c r="Q31" s="184"/>
      <c r="R31" s="185"/>
      <c r="S31" s="188"/>
      <c r="T31" s="148">
        <v>2</v>
      </c>
      <c r="U31" s="184"/>
      <c r="V31" s="185"/>
      <c r="W31" s="188"/>
      <c r="X31" s="183">
        <v>2</v>
      </c>
      <c r="Y31" s="184"/>
      <c r="Z31" s="145"/>
      <c r="AA31" s="148"/>
      <c r="AB31" s="187">
        <v>2</v>
      </c>
      <c r="AC31" s="184"/>
      <c r="AD31" s="185"/>
      <c r="AE31" s="186"/>
      <c r="AF31" s="187"/>
      <c r="AG31" s="184"/>
      <c r="AH31" s="185"/>
      <c r="AI31" s="186"/>
    </row>
    <row r="32" spans="1:35" x14ac:dyDescent="0.25">
      <c r="A32" s="110">
        <v>26</v>
      </c>
      <c r="B32" s="144" t="str">
        <f>IF(F32="","",基本情報!$C$8)</f>
        <v/>
      </c>
      <c r="C32" s="144"/>
      <c r="D32" s="144"/>
      <c r="E32" s="144"/>
      <c r="F32" s="144"/>
      <c r="G32" s="144" t="str">
        <f t="shared" si="2"/>
        <v/>
      </c>
      <c r="H32" s="144" t="str">
        <f t="shared" si="1"/>
        <v/>
      </c>
      <c r="I32" s="144"/>
      <c r="J32" s="144"/>
      <c r="K32" s="144">
        <v>1</v>
      </c>
      <c r="L32" s="144"/>
      <c r="M32" s="144"/>
      <c r="N32" s="176"/>
      <c r="O32" s="260" t="str">
        <f>基本情報!$C$4</f>
        <v>島根</v>
      </c>
      <c r="P32" s="180"/>
      <c r="Q32" s="177"/>
      <c r="R32" s="178"/>
      <c r="S32" s="181"/>
      <c r="T32" s="147">
        <v>2</v>
      </c>
      <c r="U32" s="177"/>
      <c r="V32" s="178"/>
      <c r="W32" s="181"/>
      <c r="X32" s="176">
        <v>2</v>
      </c>
      <c r="Y32" s="177"/>
      <c r="Z32" s="144"/>
      <c r="AA32" s="147"/>
      <c r="AB32" s="180">
        <v>2</v>
      </c>
      <c r="AC32" s="177"/>
      <c r="AD32" s="178"/>
      <c r="AE32" s="179"/>
      <c r="AF32" s="180"/>
      <c r="AG32" s="177"/>
      <c r="AH32" s="178"/>
      <c r="AI32" s="179"/>
    </row>
    <row r="33" spans="1:35" x14ac:dyDescent="0.25">
      <c r="A33" s="109">
        <v>27</v>
      </c>
      <c r="B33" s="145" t="str">
        <f>IF(F33="","",基本情報!$C$8)</f>
        <v/>
      </c>
      <c r="C33" s="145"/>
      <c r="D33" s="145"/>
      <c r="E33" s="145"/>
      <c r="F33" s="145"/>
      <c r="G33" s="145" t="str">
        <f t="shared" si="2"/>
        <v/>
      </c>
      <c r="H33" s="145" t="str">
        <f t="shared" si="1"/>
        <v/>
      </c>
      <c r="I33" s="145"/>
      <c r="J33" s="145"/>
      <c r="K33" s="145">
        <v>1</v>
      </c>
      <c r="L33" s="145"/>
      <c r="M33" s="145"/>
      <c r="N33" s="183"/>
      <c r="O33" s="261" t="str">
        <f>基本情報!$C$4</f>
        <v>島根</v>
      </c>
      <c r="P33" s="187"/>
      <c r="Q33" s="184"/>
      <c r="R33" s="185"/>
      <c r="S33" s="188"/>
      <c r="T33" s="148">
        <v>2</v>
      </c>
      <c r="U33" s="184"/>
      <c r="V33" s="185"/>
      <c r="W33" s="188"/>
      <c r="X33" s="183">
        <v>2</v>
      </c>
      <c r="Y33" s="184"/>
      <c r="Z33" s="145"/>
      <c r="AA33" s="148"/>
      <c r="AB33" s="187">
        <v>2</v>
      </c>
      <c r="AC33" s="184"/>
      <c r="AD33" s="185"/>
      <c r="AE33" s="186"/>
      <c r="AF33" s="187"/>
      <c r="AG33" s="184"/>
      <c r="AH33" s="185"/>
      <c r="AI33" s="186"/>
    </row>
    <row r="34" spans="1:35" x14ac:dyDescent="0.25">
      <c r="A34" s="110">
        <v>28</v>
      </c>
      <c r="B34" s="144" t="str">
        <f>IF(F34="","",基本情報!$C$8)</f>
        <v/>
      </c>
      <c r="C34" s="144"/>
      <c r="D34" s="144"/>
      <c r="E34" s="144"/>
      <c r="F34" s="144"/>
      <c r="G34" s="144" t="str">
        <f t="shared" si="2"/>
        <v/>
      </c>
      <c r="H34" s="144" t="str">
        <f t="shared" si="1"/>
        <v/>
      </c>
      <c r="I34" s="144"/>
      <c r="J34" s="144"/>
      <c r="K34" s="144">
        <v>1</v>
      </c>
      <c r="L34" s="144"/>
      <c r="M34" s="144"/>
      <c r="N34" s="176"/>
      <c r="O34" s="260" t="str">
        <f>基本情報!$C$4</f>
        <v>島根</v>
      </c>
      <c r="P34" s="180"/>
      <c r="Q34" s="177"/>
      <c r="R34" s="178"/>
      <c r="S34" s="181"/>
      <c r="T34" s="147">
        <v>2</v>
      </c>
      <c r="U34" s="177"/>
      <c r="V34" s="178"/>
      <c r="W34" s="181"/>
      <c r="X34" s="176">
        <v>2</v>
      </c>
      <c r="Y34" s="177"/>
      <c r="Z34" s="144"/>
      <c r="AA34" s="147"/>
      <c r="AB34" s="180">
        <v>2</v>
      </c>
      <c r="AC34" s="177"/>
      <c r="AD34" s="178"/>
      <c r="AE34" s="179"/>
      <c r="AF34" s="180"/>
      <c r="AG34" s="177"/>
      <c r="AH34" s="178"/>
      <c r="AI34" s="179"/>
    </row>
    <row r="35" spans="1:35" x14ac:dyDescent="0.25">
      <c r="A35" s="109">
        <v>29</v>
      </c>
      <c r="B35" s="145" t="str">
        <f>IF(F35="","",基本情報!$C$8)</f>
        <v/>
      </c>
      <c r="C35" s="145"/>
      <c r="D35" s="145"/>
      <c r="E35" s="145"/>
      <c r="F35" s="145"/>
      <c r="G35" s="145" t="str">
        <f t="shared" si="2"/>
        <v/>
      </c>
      <c r="H35" s="145" t="str">
        <f t="shared" si="1"/>
        <v/>
      </c>
      <c r="I35" s="145"/>
      <c r="J35" s="145"/>
      <c r="K35" s="145">
        <v>1</v>
      </c>
      <c r="L35" s="145"/>
      <c r="M35" s="145"/>
      <c r="N35" s="183"/>
      <c r="O35" s="261" t="str">
        <f>基本情報!$C$4</f>
        <v>島根</v>
      </c>
      <c r="P35" s="187"/>
      <c r="Q35" s="184"/>
      <c r="R35" s="185"/>
      <c r="S35" s="188"/>
      <c r="T35" s="148">
        <v>2</v>
      </c>
      <c r="U35" s="184"/>
      <c r="V35" s="185"/>
      <c r="W35" s="188"/>
      <c r="X35" s="183">
        <v>2</v>
      </c>
      <c r="Y35" s="184"/>
      <c r="Z35" s="145"/>
      <c r="AA35" s="148"/>
      <c r="AB35" s="187">
        <v>2</v>
      </c>
      <c r="AC35" s="184"/>
      <c r="AD35" s="185"/>
      <c r="AE35" s="186"/>
      <c r="AF35" s="187"/>
      <c r="AG35" s="184"/>
      <c r="AH35" s="185"/>
      <c r="AI35" s="186"/>
    </row>
    <row r="36" spans="1:35" x14ac:dyDescent="0.25">
      <c r="A36" s="110">
        <v>30</v>
      </c>
      <c r="B36" s="144" t="str">
        <f>IF(F36="","",基本情報!$C$8)</f>
        <v/>
      </c>
      <c r="C36" s="144"/>
      <c r="D36" s="144"/>
      <c r="E36" s="144"/>
      <c r="F36" s="144"/>
      <c r="G36" s="144" t="str">
        <f t="shared" si="2"/>
        <v/>
      </c>
      <c r="H36" s="144" t="str">
        <f t="shared" si="1"/>
        <v/>
      </c>
      <c r="I36" s="144"/>
      <c r="J36" s="144"/>
      <c r="K36" s="144">
        <v>1</v>
      </c>
      <c r="L36" s="144"/>
      <c r="M36" s="144"/>
      <c r="N36" s="176"/>
      <c r="O36" s="260" t="str">
        <f>基本情報!$C$4</f>
        <v>島根</v>
      </c>
      <c r="P36" s="180"/>
      <c r="Q36" s="177"/>
      <c r="R36" s="178"/>
      <c r="S36" s="181"/>
      <c r="T36" s="147">
        <v>2</v>
      </c>
      <c r="U36" s="177"/>
      <c r="V36" s="178"/>
      <c r="W36" s="181"/>
      <c r="X36" s="176">
        <v>2</v>
      </c>
      <c r="Y36" s="177"/>
      <c r="Z36" s="144"/>
      <c r="AA36" s="147"/>
      <c r="AB36" s="180">
        <v>2</v>
      </c>
      <c r="AC36" s="177"/>
      <c r="AD36" s="178"/>
      <c r="AE36" s="179"/>
      <c r="AF36" s="180"/>
      <c r="AG36" s="177"/>
      <c r="AH36" s="178"/>
      <c r="AI36" s="179"/>
    </row>
    <row r="37" spans="1:35" x14ac:dyDescent="0.25">
      <c r="A37" s="109">
        <v>31</v>
      </c>
      <c r="B37" s="145" t="str">
        <f>IF(F37="","",基本情報!$C$8)</f>
        <v/>
      </c>
      <c r="C37" s="145"/>
      <c r="D37" s="145"/>
      <c r="E37" s="145"/>
      <c r="F37" s="145"/>
      <c r="G37" s="145" t="str">
        <f t="shared" si="2"/>
        <v/>
      </c>
      <c r="H37" s="145" t="str">
        <f t="shared" si="1"/>
        <v/>
      </c>
      <c r="I37" s="145"/>
      <c r="J37" s="145"/>
      <c r="K37" s="145">
        <v>1</v>
      </c>
      <c r="L37" s="145"/>
      <c r="M37" s="145"/>
      <c r="N37" s="183"/>
      <c r="O37" s="261" t="str">
        <f>基本情報!$C$4</f>
        <v>島根</v>
      </c>
      <c r="P37" s="187"/>
      <c r="Q37" s="184"/>
      <c r="R37" s="185"/>
      <c r="S37" s="188"/>
      <c r="T37" s="148">
        <v>2</v>
      </c>
      <c r="U37" s="184"/>
      <c r="V37" s="185"/>
      <c r="W37" s="188"/>
      <c r="X37" s="183">
        <v>2</v>
      </c>
      <c r="Y37" s="184"/>
      <c r="Z37" s="145"/>
      <c r="AA37" s="148"/>
      <c r="AB37" s="187">
        <v>2</v>
      </c>
      <c r="AC37" s="184"/>
      <c r="AD37" s="185"/>
      <c r="AE37" s="186"/>
      <c r="AF37" s="187"/>
      <c r="AG37" s="184"/>
      <c r="AH37" s="185"/>
      <c r="AI37" s="186"/>
    </row>
    <row r="38" spans="1:35" x14ac:dyDescent="0.25">
      <c r="A38" s="110">
        <v>32</v>
      </c>
      <c r="B38" s="144" t="str">
        <f>IF(F38="","",基本情報!$C$8)</f>
        <v/>
      </c>
      <c r="C38" s="144"/>
      <c r="D38" s="144"/>
      <c r="E38" s="144"/>
      <c r="F38" s="144"/>
      <c r="G38" s="144" t="str">
        <f t="shared" si="2"/>
        <v/>
      </c>
      <c r="H38" s="144" t="str">
        <f t="shared" si="1"/>
        <v/>
      </c>
      <c r="I38" s="144"/>
      <c r="J38" s="144"/>
      <c r="K38" s="144">
        <v>1</v>
      </c>
      <c r="L38" s="144"/>
      <c r="M38" s="144"/>
      <c r="N38" s="176"/>
      <c r="O38" s="260" t="str">
        <f>基本情報!$C$4</f>
        <v>島根</v>
      </c>
      <c r="P38" s="180"/>
      <c r="Q38" s="177"/>
      <c r="R38" s="178"/>
      <c r="S38" s="181"/>
      <c r="T38" s="147">
        <v>2</v>
      </c>
      <c r="U38" s="177"/>
      <c r="V38" s="178"/>
      <c r="W38" s="181"/>
      <c r="X38" s="176">
        <v>2</v>
      </c>
      <c r="Y38" s="177"/>
      <c r="Z38" s="144"/>
      <c r="AA38" s="147"/>
      <c r="AB38" s="180">
        <v>2</v>
      </c>
      <c r="AC38" s="177"/>
      <c r="AD38" s="178"/>
      <c r="AE38" s="179"/>
      <c r="AF38" s="180"/>
      <c r="AG38" s="177"/>
      <c r="AH38" s="178"/>
      <c r="AI38" s="179"/>
    </row>
    <row r="39" spans="1:35" x14ac:dyDescent="0.25">
      <c r="A39" s="109">
        <v>33</v>
      </c>
      <c r="B39" s="145" t="str">
        <f>IF(F39="","",基本情報!$C$8)</f>
        <v/>
      </c>
      <c r="C39" s="145"/>
      <c r="D39" s="145"/>
      <c r="E39" s="145"/>
      <c r="F39" s="145"/>
      <c r="G39" s="145" t="str">
        <f t="shared" si="2"/>
        <v/>
      </c>
      <c r="H39" s="145" t="str">
        <f t="shared" ref="H39:H70" si="3">IF(F39="","",F39)</f>
        <v/>
      </c>
      <c r="I39" s="145"/>
      <c r="J39" s="145"/>
      <c r="K39" s="145">
        <v>1</v>
      </c>
      <c r="L39" s="145"/>
      <c r="M39" s="145"/>
      <c r="N39" s="183"/>
      <c r="O39" s="261" t="str">
        <f>基本情報!$C$4</f>
        <v>島根</v>
      </c>
      <c r="P39" s="187"/>
      <c r="Q39" s="184"/>
      <c r="R39" s="185"/>
      <c r="S39" s="188"/>
      <c r="T39" s="148">
        <v>2</v>
      </c>
      <c r="U39" s="184"/>
      <c r="V39" s="185"/>
      <c r="W39" s="188"/>
      <c r="X39" s="183">
        <v>2</v>
      </c>
      <c r="Y39" s="184"/>
      <c r="Z39" s="145"/>
      <c r="AA39" s="148"/>
      <c r="AB39" s="187">
        <v>2</v>
      </c>
      <c r="AC39" s="184"/>
      <c r="AD39" s="185"/>
      <c r="AE39" s="186"/>
      <c r="AF39" s="187"/>
      <c r="AG39" s="184"/>
      <c r="AH39" s="185"/>
      <c r="AI39" s="186"/>
    </row>
    <row r="40" spans="1:35" x14ac:dyDescent="0.25">
      <c r="A40" s="110">
        <v>34</v>
      </c>
      <c r="B40" s="144" t="str">
        <f>IF(F40="","",基本情報!$C$8)</f>
        <v/>
      </c>
      <c r="C40" s="144"/>
      <c r="D40" s="144"/>
      <c r="E40" s="144"/>
      <c r="F40" s="144"/>
      <c r="G40" s="144" t="str">
        <f t="shared" si="2"/>
        <v/>
      </c>
      <c r="H40" s="144" t="str">
        <f t="shared" si="3"/>
        <v/>
      </c>
      <c r="I40" s="144"/>
      <c r="J40" s="144"/>
      <c r="K40" s="144">
        <v>1</v>
      </c>
      <c r="L40" s="144"/>
      <c r="M40" s="144"/>
      <c r="N40" s="176"/>
      <c r="O40" s="260" t="str">
        <f>基本情報!$C$4</f>
        <v>島根</v>
      </c>
      <c r="P40" s="180"/>
      <c r="Q40" s="177"/>
      <c r="R40" s="178"/>
      <c r="S40" s="181"/>
      <c r="T40" s="147">
        <v>2</v>
      </c>
      <c r="U40" s="177"/>
      <c r="V40" s="178"/>
      <c r="W40" s="181"/>
      <c r="X40" s="176">
        <v>2</v>
      </c>
      <c r="Y40" s="177"/>
      <c r="Z40" s="144"/>
      <c r="AA40" s="147"/>
      <c r="AB40" s="180">
        <v>2</v>
      </c>
      <c r="AC40" s="177"/>
      <c r="AD40" s="178"/>
      <c r="AE40" s="179"/>
      <c r="AF40" s="180"/>
      <c r="AG40" s="177"/>
      <c r="AH40" s="178"/>
      <c r="AI40" s="179"/>
    </row>
    <row r="41" spans="1:35" x14ac:dyDescent="0.25">
      <c r="A41" s="109">
        <v>35</v>
      </c>
      <c r="B41" s="145" t="str">
        <f>IF(F41="","",基本情報!$C$8)</f>
        <v/>
      </c>
      <c r="C41" s="145"/>
      <c r="D41" s="145"/>
      <c r="E41" s="145"/>
      <c r="F41" s="145"/>
      <c r="G41" s="145" t="str">
        <f t="shared" si="2"/>
        <v/>
      </c>
      <c r="H41" s="145" t="str">
        <f t="shared" si="3"/>
        <v/>
      </c>
      <c r="I41" s="145"/>
      <c r="J41" s="145"/>
      <c r="K41" s="145">
        <v>1</v>
      </c>
      <c r="L41" s="145"/>
      <c r="M41" s="145"/>
      <c r="N41" s="183"/>
      <c r="O41" s="261" t="str">
        <f>基本情報!$C$4</f>
        <v>島根</v>
      </c>
      <c r="P41" s="187"/>
      <c r="Q41" s="184"/>
      <c r="R41" s="185"/>
      <c r="S41" s="188"/>
      <c r="T41" s="148">
        <v>2</v>
      </c>
      <c r="U41" s="184"/>
      <c r="V41" s="185"/>
      <c r="W41" s="188"/>
      <c r="X41" s="183">
        <v>2</v>
      </c>
      <c r="Y41" s="184"/>
      <c r="Z41" s="145"/>
      <c r="AA41" s="148"/>
      <c r="AB41" s="187">
        <v>2</v>
      </c>
      <c r="AC41" s="184"/>
      <c r="AD41" s="185"/>
      <c r="AE41" s="186"/>
      <c r="AF41" s="187"/>
      <c r="AG41" s="184"/>
      <c r="AH41" s="185"/>
      <c r="AI41" s="186"/>
    </row>
    <row r="42" spans="1:35" x14ac:dyDescent="0.25">
      <c r="A42" s="110">
        <v>36</v>
      </c>
      <c r="B42" s="144" t="str">
        <f>IF(F42="","",基本情報!$C$8)</f>
        <v/>
      </c>
      <c r="C42" s="144"/>
      <c r="D42" s="144"/>
      <c r="E42" s="144"/>
      <c r="F42" s="144"/>
      <c r="G42" s="144" t="str">
        <f t="shared" si="2"/>
        <v/>
      </c>
      <c r="H42" s="144" t="str">
        <f t="shared" si="3"/>
        <v/>
      </c>
      <c r="I42" s="144"/>
      <c r="J42" s="144"/>
      <c r="K42" s="144">
        <v>1</v>
      </c>
      <c r="L42" s="144"/>
      <c r="M42" s="144"/>
      <c r="N42" s="176"/>
      <c r="O42" s="260" t="str">
        <f>基本情報!$C$4</f>
        <v>島根</v>
      </c>
      <c r="P42" s="180"/>
      <c r="Q42" s="177"/>
      <c r="R42" s="178"/>
      <c r="S42" s="181"/>
      <c r="T42" s="147">
        <v>2</v>
      </c>
      <c r="U42" s="177"/>
      <c r="V42" s="178"/>
      <c r="W42" s="181"/>
      <c r="X42" s="176">
        <v>2</v>
      </c>
      <c r="Y42" s="177"/>
      <c r="Z42" s="144"/>
      <c r="AA42" s="147"/>
      <c r="AB42" s="180">
        <v>2</v>
      </c>
      <c r="AC42" s="177"/>
      <c r="AD42" s="178"/>
      <c r="AE42" s="179"/>
      <c r="AF42" s="180"/>
      <c r="AG42" s="177"/>
      <c r="AH42" s="178"/>
      <c r="AI42" s="179"/>
    </row>
    <row r="43" spans="1:35" x14ac:dyDescent="0.25">
      <c r="A43" s="109">
        <v>37</v>
      </c>
      <c r="B43" s="145" t="str">
        <f>IF(F43="","",基本情報!$C$8)</f>
        <v/>
      </c>
      <c r="C43" s="145"/>
      <c r="D43" s="145"/>
      <c r="E43" s="145"/>
      <c r="F43" s="145"/>
      <c r="G43" s="145" t="str">
        <f t="shared" si="2"/>
        <v/>
      </c>
      <c r="H43" s="145" t="str">
        <f t="shared" si="3"/>
        <v/>
      </c>
      <c r="I43" s="145"/>
      <c r="J43" s="145"/>
      <c r="K43" s="145">
        <v>1</v>
      </c>
      <c r="L43" s="145"/>
      <c r="M43" s="145"/>
      <c r="N43" s="183"/>
      <c r="O43" s="261" t="str">
        <f>基本情報!$C$4</f>
        <v>島根</v>
      </c>
      <c r="P43" s="187"/>
      <c r="Q43" s="184"/>
      <c r="R43" s="185"/>
      <c r="S43" s="188"/>
      <c r="T43" s="148">
        <v>2</v>
      </c>
      <c r="U43" s="184"/>
      <c r="V43" s="185"/>
      <c r="W43" s="188"/>
      <c r="X43" s="183">
        <v>2</v>
      </c>
      <c r="Y43" s="184"/>
      <c r="Z43" s="145"/>
      <c r="AA43" s="148"/>
      <c r="AB43" s="187">
        <v>2</v>
      </c>
      <c r="AC43" s="184"/>
      <c r="AD43" s="185"/>
      <c r="AE43" s="186"/>
      <c r="AF43" s="187"/>
      <c r="AG43" s="184"/>
      <c r="AH43" s="185"/>
      <c r="AI43" s="186"/>
    </row>
    <row r="44" spans="1:35" x14ac:dyDescent="0.25">
      <c r="A44" s="110">
        <v>38</v>
      </c>
      <c r="B44" s="144" t="str">
        <f>IF(F44="","",基本情報!$C$8)</f>
        <v/>
      </c>
      <c r="C44" s="144"/>
      <c r="D44" s="144"/>
      <c r="E44" s="144"/>
      <c r="F44" s="144"/>
      <c r="G44" s="144" t="str">
        <f t="shared" si="2"/>
        <v/>
      </c>
      <c r="H44" s="144" t="str">
        <f t="shared" si="3"/>
        <v/>
      </c>
      <c r="I44" s="144"/>
      <c r="J44" s="144"/>
      <c r="K44" s="144">
        <v>1</v>
      </c>
      <c r="L44" s="144"/>
      <c r="M44" s="144"/>
      <c r="N44" s="176"/>
      <c r="O44" s="260" t="str">
        <f>基本情報!$C$4</f>
        <v>島根</v>
      </c>
      <c r="P44" s="180"/>
      <c r="Q44" s="177"/>
      <c r="R44" s="178"/>
      <c r="S44" s="181"/>
      <c r="T44" s="147">
        <v>2</v>
      </c>
      <c r="U44" s="177"/>
      <c r="V44" s="178"/>
      <c r="W44" s="181"/>
      <c r="X44" s="176">
        <v>2</v>
      </c>
      <c r="Y44" s="177"/>
      <c r="Z44" s="144"/>
      <c r="AA44" s="147"/>
      <c r="AB44" s="180">
        <v>2</v>
      </c>
      <c r="AC44" s="177"/>
      <c r="AD44" s="178"/>
      <c r="AE44" s="179"/>
      <c r="AF44" s="180"/>
      <c r="AG44" s="177"/>
      <c r="AH44" s="178"/>
      <c r="AI44" s="179"/>
    </row>
    <row r="45" spans="1:35" x14ac:dyDescent="0.25">
      <c r="A45" s="109">
        <v>39</v>
      </c>
      <c r="B45" s="145" t="str">
        <f>IF(F45="","",基本情報!$C$8)</f>
        <v/>
      </c>
      <c r="C45" s="145"/>
      <c r="D45" s="145"/>
      <c r="E45" s="145"/>
      <c r="F45" s="145"/>
      <c r="G45" s="145" t="str">
        <f t="shared" si="2"/>
        <v/>
      </c>
      <c r="H45" s="145" t="str">
        <f t="shared" si="3"/>
        <v/>
      </c>
      <c r="I45" s="145"/>
      <c r="J45" s="145"/>
      <c r="K45" s="145">
        <v>1</v>
      </c>
      <c r="L45" s="145"/>
      <c r="M45" s="145"/>
      <c r="N45" s="183"/>
      <c r="O45" s="261" t="str">
        <f>基本情報!$C$4</f>
        <v>島根</v>
      </c>
      <c r="P45" s="187"/>
      <c r="Q45" s="184"/>
      <c r="R45" s="185"/>
      <c r="S45" s="188"/>
      <c r="T45" s="148">
        <v>2</v>
      </c>
      <c r="U45" s="184"/>
      <c r="V45" s="185"/>
      <c r="W45" s="188"/>
      <c r="X45" s="183">
        <v>2</v>
      </c>
      <c r="Y45" s="184"/>
      <c r="Z45" s="145"/>
      <c r="AA45" s="148"/>
      <c r="AB45" s="187">
        <v>2</v>
      </c>
      <c r="AC45" s="184"/>
      <c r="AD45" s="185"/>
      <c r="AE45" s="186"/>
      <c r="AF45" s="187"/>
      <c r="AG45" s="184"/>
      <c r="AH45" s="185"/>
      <c r="AI45" s="186"/>
    </row>
    <row r="46" spans="1:35" x14ac:dyDescent="0.25">
      <c r="A46" s="110">
        <v>40</v>
      </c>
      <c r="B46" s="144" t="str">
        <f>IF(F46="","",基本情報!$C$8)</f>
        <v/>
      </c>
      <c r="C46" s="144"/>
      <c r="D46" s="144"/>
      <c r="E46" s="144"/>
      <c r="F46" s="144"/>
      <c r="G46" s="144" t="str">
        <f t="shared" si="2"/>
        <v/>
      </c>
      <c r="H46" s="144" t="str">
        <f t="shared" si="3"/>
        <v/>
      </c>
      <c r="I46" s="144"/>
      <c r="J46" s="144"/>
      <c r="K46" s="144">
        <v>1</v>
      </c>
      <c r="L46" s="144"/>
      <c r="M46" s="144"/>
      <c r="N46" s="176"/>
      <c r="O46" s="260" t="str">
        <f>基本情報!$C$4</f>
        <v>島根</v>
      </c>
      <c r="P46" s="180"/>
      <c r="Q46" s="177"/>
      <c r="R46" s="178"/>
      <c r="S46" s="181"/>
      <c r="T46" s="147">
        <v>2</v>
      </c>
      <c r="U46" s="177"/>
      <c r="V46" s="178"/>
      <c r="W46" s="181"/>
      <c r="X46" s="176">
        <v>2</v>
      </c>
      <c r="Y46" s="177"/>
      <c r="Z46" s="144"/>
      <c r="AA46" s="147"/>
      <c r="AB46" s="180">
        <v>2</v>
      </c>
      <c r="AC46" s="177"/>
      <c r="AD46" s="178"/>
      <c r="AE46" s="179"/>
      <c r="AF46" s="180"/>
      <c r="AG46" s="177"/>
      <c r="AH46" s="178"/>
      <c r="AI46" s="179"/>
    </row>
    <row r="47" spans="1:35" x14ac:dyDescent="0.25">
      <c r="A47" s="109">
        <v>41</v>
      </c>
      <c r="B47" s="145" t="str">
        <f>IF(F47="","",基本情報!$C$8)</f>
        <v/>
      </c>
      <c r="C47" s="145"/>
      <c r="D47" s="145"/>
      <c r="E47" s="145"/>
      <c r="F47" s="145"/>
      <c r="G47" s="145" t="str">
        <f t="shared" si="2"/>
        <v/>
      </c>
      <c r="H47" s="145" t="str">
        <f t="shared" si="3"/>
        <v/>
      </c>
      <c r="I47" s="145"/>
      <c r="J47" s="145"/>
      <c r="K47" s="145">
        <v>1</v>
      </c>
      <c r="L47" s="145"/>
      <c r="M47" s="145"/>
      <c r="N47" s="183"/>
      <c r="O47" s="261" t="str">
        <f>基本情報!$C$4</f>
        <v>島根</v>
      </c>
      <c r="P47" s="187"/>
      <c r="Q47" s="184"/>
      <c r="R47" s="185"/>
      <c r="S47" s="188"/>
      <c r="T47" s="148">
        <v>2</v>
      </c>
      <c r="U47" s="184"/>
      <c r="V47" s="185"/>
      <c r="W47" s="188"/>
      <c r="X47" s="183">
        <v>2</v>
      </c>
      <c r="Y47" s="184"/>
      <c r="Z47" s="145"/>
      <c r="AA47" s="148"/>
      <c r="AB47" s="187">
        <v>2</v>
      </c>
      <c r="AC47" s="184"/>
      <c r="AD47" s="185"/>
      <c r="AE47" s="186"/>
      <c r="AF47" s="187"/>
      <c r="AG47" s="184"/>
      <c r="AH47" s="185"/>
      <c r="AI47" s="186"/>
    </row>
    <row r="48" spans="1:35" x14ac:dyDescent="0.25">
      <c r="A48" s="110">
        <v>42</v>
      </c>
      <c r="B48" s="144" t="str">
        <f>IF(F48="","",基本情報!$C$8)</f>
        <v/>
      </c>
      <c r="C48" s="144"/>
      <c r="D48" s="144"/>
      <c r="E48" s="144"/>
      <c r="F48" s="144"/>
      <c r="G48" s="144" t="str">
        <f t="shared" si="2"/>
        <v/>
      </c>
      <c r="H48" s="144" t="str">
        <f t="shared" si="3"/>
        <v/>
      </c>
      <c r="I48" s="144"/>
      <c r="J48" s="144"/>
      <c r="K48" s="144">
        <v>1</v>
      </c>
      <c r="L48" s="144"/>
      <c r="M48" s="144"/>
      <c r="N48" s="176"/>
      <c r="O48" s="260" t="str">
        <f>基本情報!$C$4</f>
        <v>島根</v>
      </c>
      <c r="P48" s="180"/>
      <c r="Q48" s="177"/>
      <c r="R48" s="178"/>
      <c r="S48" s="181"/>
      <c r="T48" s="147">
        <v>2</v>
      </c>
      <c r="U48" s="177"/>
      <c r="V48" s="178"/>
      <c r="W48" s="181"/>
      <c r="X48" s="176">
        <v>2</v>
      </c>
      <c r="Y48" s="177"/>
      <c r="Z48" s="144"/>
      <c r="AA48" s="147"/>
      <c r="AB48" s="180">
        <v>2</v>
      </c>
      <c r="AC48" s="177"/>
      <c r="AD48" s="178"/>
      <c r="AE48" s="179"/>
      <c r="AF48" s="180"/>
      <c r="AG48" s="177"/>
      <c r="AH48" s="178"/>
      <c r="AI48" s="179"/>
    </row>
    <row r="49" spans="1:35" x14ac:dyDescent="0.25">
      <c r="A49" s="109">
        <v>43</v>
      </c>
      <c r="B49" s="145" t="str">
        <f>IF(F49="","",基本情報!$C$8)</f>
        <v/>
      </c>
      <c r="C49" s="145"/>
      <c r="D49" s="145"/>
      <c r="E49" s="145"/>
      <c r="F49" s="145"/>
      <c r="G49" s="145" t="str">
        <f t="shared" si="2"/>
        <v/>
      </c>
      <c r="H49" s="145" t="str">
        <f t="shared" si="3"/>
        <v/>
      </c>
      <c r="I49" s="145"/>
      <c r="J49" s="145"/>
      <c r="K49" s="145">
        <v>1</v>
      </c>
      <c r="L49" s="145"/>
      <c r="M49" s="145"/>
      <c r="N49" s="183"/>
      <c r="O49" s="261" t="str">
        <f>基本情報!$C$4</f>
        <v>島根</v>
      </c>
      <c r="P49" s="187"/>
      <c r="Q49" s="184"/>
      <c r="R49" s="185"/>
      <c r="S49" s="188"/>
      <c r="T49" s="148">
        <v>2</v>
      </c>
      <c r="U49" s="184"/>
      <c r="V49" s="185"/>
      <c r="W49" s="188"/>
      <c r="X49" s="183">
        <v>2</v>
      </c>
      <c r="Y49" s="184"/>
      <c r="Z49" s="145"/>
      <c r="AA49" s="148"/>
      <c r="AB49" s="187">
        <v>2</v>
      </c>
      <c r="AC49" s="184"/>
      <c r="AD49" s="185"/>
      <c r="AE49" s="186"/>
      <c r="AF49" s="187"/>
      <c r="AG49" s="184"/>
      <c r="AH49" s="185"/>
      <c r="AI49" s="186"/>
    </row>
    <row r="50" spans="1:35" x14ac:dyDescent="0.25">
      <c r="A50" s="110">
        <v>44</v>
      </c>
      <c r="B50" s="144" t="str">
        <f>IF(F50="","",基本情報!$C$8)</f>
        <v/>
      </c>
      <c r="C50" s="144"/>
      <c r="D50" s="144"/>
      <c r="E50" s="144"/>
      <c r="F50" s="144"/>
      <c r="G50" s="144" t="str">
        <f t="shared" si="2"/>
        <v/>
      </c>
      <c r="H50" s="144" t="str">
        <f t="shared" si="3"/>
        <v/>
      </c>
      <c r="I50" s="144"/>
      <c r="J50" s="144"/>
      <c r="K50" s="144">
        <v>1</v>
      </c>
      <c r="L50" s="144"/>
      <c r="M50" s="144"/>
      <c r="N50" s="176"/>
      <c r="O50" s="260" t="str">
        <f>基本情報!$C$4</f>
        <v>島根</v>
      </c>
      <c r="P50" s="180"/>
      <c r="Q50" s="177"/>
      <c r="R50" s="178"/>
      <c r="S50" s="181"/>
      <c r="T50" s="147">
        <v>2</v>
      </c>
      <c r="U50" s="177"/>
      <c r="V50" s="178"/>
      <c r="W50" s="181"/>
      <c r="X50" s="176">
        <v>2</v>
      </c>
      <c r="Y50" s="177"/>
      <c r="Z50" s="144"/>
      <c r="AA50" s="147"/>
      <c r="AB50" s="180">
        <v>2</v>
      </c>
      <c r="AC50" s="177"/>
      <c r="AD50" s="178"/>
      <c r="AE50" s="179"/>
      <c r="AF50" s="180"/>
      <c r="AG50" s="177"/>
      <c r="AH50" s="178"/>
      <c r="AI50" s="179"/>
    </row>
    <row r="51" spans="1:35" x14ac:dyDescent="0.25">
      <c r="A51" s="109">
        <v>45</v>
      </c>
      <c r="B51" s="145" t="str">
        <f>IF(F51="","",基本情報!$C$8)</f>
        <v/>
      </c>
      <c r="C51" s="145"/>
      <c r="D51" s="145"/>
      <c r="E51" s="145"/>
      <c r="F51" s="145"/>
      <c r="G51" s="145" t="str">
        <f t="shared" si="2"/>
        <v/>
      </c>
      <c r="H51" s="145" t="str">
        <f t="shared" si="3"/>
        <v/>
      </c>
      <c r="I51" s="145"/>
      <c r="J51" s="145"/>
      <c r="K51" s="145">
        <v>1</v>
      </c>
      <c r="L51" s="145"/>
      <c r="M51" s="145"/>
      <c r="N51" s="183"/>
      <c r="O51" s="261" t="str">
        <f>基本情報!$C$4</f>
        <v>島根</v>
      </c>
      <c r="P51" s="187"/>
      <c r="Q51" s="184"/>
      <c r="R51" s="185"/>
      <c r="S51" s="188"/>
      <c r="T51" s="148">
        <v>2</v>
      </c>
      <c r="U51" s="184"/>
      <c r="V51" s="185"/>
      <c r="W51" s="188"/>
      <c r="X51" s="183">
        <v>2</v>
      </c>
      <c r="Y51" s="184"/>
      <c r="Z51" s="145"/>
      <c r="AA51" s="148"/>
      <c r="AB51" s="187">
        <v>2</v>
      </c>
      <c r="AC51" s="184"/>
      <c r="AD51" s="185"/>
      <c r="AE51" s="186"/>
      <c r="AF51" s="187"/>
      <c r="AG51" s="184"/>
      <c r="AH51" s="185"/>
      <c r="AI51" s="186"/>
    </row>
    <row r="52" spans="1:35" x14ac:dyDescent="0.25">
      <c r="A52" s="110">
        <v>46</v>
      </c>
      <c r="B52" s="144" t="str">
        <f>IF(F52="","",基本情報!$C$8)</f>
        <v/>
      </c>
      <c r="C52" s="144"/>
      <c r="D52" s="144"/>
      <c r="E52" s="144"/>
      <c r="F52" s="144"/>
      <c r="G52" s="144" t="str">
        <f t="shared" si="2"/>
        <v/>
      </c>
      <c r="H52" s="144" t="str">
        <f t="shared" si="3"/>
        <v/>
      </c>
      <c r="I52" s="144"/>
      <c r="J52" s="144"/>
      <c r="K52" s="144">
        <v>1</v>
      </c>
      <c r="L52" s="144"/>
      <c r="M52" s="144"/>
      <c r="N52" s="176"/>
      <c r="O52" s="260" t="str">
        <f>基本情報!$C$4</f>
        <v>島根</v>
      </c>
      <c r="P52" s="180"/>
      <c r="Q52" s="177"/>
      <c r="R52" s="178"/>
      <c r="S52" s="181"/>
      <c r="T52" s="147">
        <v>2</v>
      </c>
      <c r="U52" s="177"/>
      <c r="V52" s="178"/>
      <c r="W52" s="181"/>
      <c r="X52" s="176">
        <v>2</v>
      </c>
      <c r="Y52" s="177"/>
      <c r="Z52" s="144"/>
      <c r="AA52" s="147"/>
      <c r="AB52" s="180">
        <v>2</v>
      </c>
      <c r="AC52" s="177"/>
      <c r="AD52" s="178"/>
      <c r="AE52" s="179"/>
      <c r="AF52" s="180"/>
      <c r="AG52" s="177"/>
      <c r="AH52" s="178"/>
      <c r="AI52" s="179"/>
    </row>
    <row r="53" spans="1:35" x14ac:dyDescent="0.25">
      <c r="A53" s="109">
        <v>47</v>
      </c>
      <c r="B53" s="145" t="str">
        <f>IF(F53="","",基本情報!$C$8)</f>
        <v/>
      </c>
      <c r="C53" s="145"/>
      <c r="D53" s="145"/>
      <c r="E53" s="145"/>
      <c r="F53" s="145"/>
      <c r="G53" s="145" t="str">
        <f t="shared" si="2"/>
        <v/>
      </c>
      <c r="H53" s="145" t="str">
        <f t="shared" si="3"/>
        <v/>
      </c>
      <c r="I53" s="145"/>
      <c r="J53" s="145"/>
      <c r="K53" s="145">
        <v>1</v>
      </c>
      <c r="L53" s="145"/>
      <c r="M53" s="145"/>
      <c r="N53" s="183"/>
      <c r="O53" s="261" t="str">
        <f>基本情報!$C$4</f>
        <v>島根</v>
      </c>
      <c r="P53" s="187"/>
      <c r="Q53" s="184"/>
      <c r="R53" s="185"/>
      <c r="S53" s="188"/>
      <c r="T53" s="148">
        <v>2</v>
      </c>
      <c r="U53" s="184"/>
      <c r="V53" s="185"/>
      <c r="W53" s="188"/>
      <c r="X53" s="183">
        <v>2</v>
      </c>
      <c r="Y53" s="184"/>
      <c r="Z53" s="145"/>
      <c r="AA53" s="148"/>
      <c r="AB53" s="187">
        <v>2</v>
      </c>
      <c r="AC53" s="184"/>
      <c r="AD53" s="185"/>
      <c r="AE53" s="186"/>
      <c r="AF53" s="187"/>
      <c r="AG53" s="184"/>
      <c r="AH53" s="185"/>
      <c r="AI53" s="186"/>
    </row>
    <row r="54" spans="1:35" x14ac:dyDescent="0.25">
      <c r="A54" s="110">
        <v>48</v>
      </c>
      <c r="B54" s="144" t="str">
        <f>IF(F54="","",基本情報!$C$8)</f>
        <v/>
      </c>
      <c r="C54" s="144"/>
      <c r="D54" s="144"/>
      <c r="E54" s="144"/>
      <c r="F54" s="144"/>
      <c r="G54" s="144" t="str">
        <f t="shared" si="2"/>
        <v/>
      </c>
      <c r="H54" s="144" t="str">
        <f t="shared" si="3"/>
        <v/>
      </c>
      <c r="I54" s="144"/>
      <c r="J54" s="144"/>
      <c r="K54" s="144">
        <v>1</v>
      </c>
      <c r="L54" s="144"/>
      <c r="M54" s="144"/>
      <c r="N54" s="176"/>
      <c r="O54" s="260" t="str">
        <f>基本情報!$C$4</f>
        <v>島根</v>
      </c>
      <c r="P54" s="180"/>
      <c r="Q54" s="177"/>
      <c r="R54" s="178"/>
      <c r="S54" s="181"/>
      <c r="T54" s="147">
        <v>2</v>
      </c>
      <c r="U54" s="177"/>
      <c r="V54" s="178"/>
      <c r="W54" s="181"/>
      <c r="X54" s="176">
        <v>2</v>
      </c>
      <c r="Y54" s="177"/>
      <c r="Z54" s="144"/>
      <c r="AA54" s="147"/>
      <c r="AB54" s="180">
        <v>2</v>
      </c>
      <c r="AC54" s="177"/>
      <c r="AD54" s="178"/>
      <c r="AE54" s="179"/>
      <c r="AF54" s="180"/>
      <c r="AG54" s="177"/>
      <c r="AH54" s="178"/>
      <c r="AI54" s="179"/>
    </row>
    <row r="55" spans="1:35" x14ac:dyDescent="0.25">
      <c r="A55" s="109">
        <v>49</v>
      </c>
      <c r="B55" s="145" t="str">
        <f>IF(F55="","",基本情報!$C$8)</f>
        <v/>
      </c>
      <c r="C55" s="145"/>
      <c r="D55" s="145"/>
      <c r="E55" s="145"/>
      <c r="F55" s="145"/>
      <c r="G55" s="145" t="str">
        <f t="shared" si="2"/>
        <v/>
      </c>
      <c r="H55" s="145" t="str">
        <f t="shared" si="3"/>
        <v/>
      </c>
      <c r="I55" s="145"/>
      <c r="J55" s="145"/>
      <c r="K55" s="145">
        <v>1</v>
      </c>
      <c r="L55" s="145"/>
      <c r="M55" s="145"/>
      <c r="N55" s="183"/>
      <c r="O55" s="261" t="str">
        <f>基本情報!$C$4</f>
        <v>島根</v>
      </c>
      <c r="P55" s="187"/>
      <c r="Q55" s="184"/>
      <c r="R55" s="185"/>
      <c r="S55" s="188"/>
      <c r="T55" s="148">
        <v>2</v>
      </c>
      <c r="U55" s="184"/>
      <c r="V55" s="185"/>
      <c r="W55" s="188"/>
      <c r="X55" s="183">
        <v>2</v>
      </c>
      <c r="Y55" s="184"/>
      <c r="Z55" s="145"/>
      <c r="AA55" s="148"/>
      <c r="AB55" s="187">
        <v>2</v>
      </c>
      <c r="AC55" s="184"/>
      <c r="AD55" s="185"/>
      <c r="AE55" s="186"/>
      <c r="AF55" s="187"/>
      <c r="AG55" s="184"/>
      <c r="AH55" s="185"/>
      <c r="AI55" s="186"/>
    </row>
    <row r="56" spans="1:35" ht="13.15" thickBot="1" x14ac:dyDescent="0.3">
      <c r="A56" s="111">
        <v>50</v>
      </c>
      <c r="B56" s="146" t="str">
        <f>IF(F56="","",基本情報!$C$8)</f>
        <v/>
      </c>
      <c r="C56" s="146"/>
      <c r="D56" s="146"/>
      <c r="E56" s="146"/>
      <c r="F56" s="146"/>
      <c r="G56" s="146" t="str">
        <f t="shared" si="2"/>
        <v/>
      </c>
      <c r="H56" s="146" t="str">
        <f t="shared" si="3"/>
        <v/>
      </c>
      <c r="I56" s="146"/>
      <c r="J56" s="146"/>
      <c r="K56" s="146">
        <v>1</v>
      </c>
      <c r="L56" s="146"/>
      <c r="M56" s="146"/>
      <c r="N56" s="190"/>
      <c r="O56" s="262" t="str">
        <f>基本情報!$C$4</f>
        <v>島根</v>
      </c>
      <c r="P56" s="194"/>
      <c r="Q56" s="191"/>
      <c r="R56" s="192"/>
      <c r="S56" s="195"/>
      <c r="T56" s="149">
        <v>2</v>
      </c>
      <c r="U56" s="191"/>
      <c r="V56" s="192"/>
      <c r="W56" s="195"/>
      <c r="X56" s="190">
        <v>2</v>
      </c>
      <c r="Y56" s="191"/>
      <c r="Z56" s="146"/>
      <c r="AA56" s="149"/>
      <c r="AB56" s="194">
        <v>2</v>
      </c>
      <c r="AC56" s="191"/>
      <c r="AD56" s="192"/>
      <c r="AE56" s="193"/>
      <c r="AF56" s="194"/>
      <c r="AG56" s="191"/>
      <c r="AH56" s="192"/>
      <c r="AI56" s="193"/>
    </row>
    <row r="57" spans="1:35" hidden="1" x14ac:dyDescent="0.25">
      <c r="A57" s="116">
        <v>51</v>
      </c>
      <c r="B57" s="103" t="str">
        <f>IF(F57="","",基本情報!$C$8)</f>
        <v/>
      </c>
      <c r="C57" s="103"/>
      <c r="D57" s="103"/>
      <c r="E57" s="103"/>
      <c r="F57" s="103"/>
      <c r="G57" s="103" t="str">
        <f t="shared" si="2"/>
        <v/>
      </c>
      <c r="H57" s="103" t="str">
        <f t="shared" si="3"/>
        <v/>
      </c>
      <c r="I57" s="103"/>
      <c r="J57" s="103"/>
      <c r="K57" s="143">
        <v>1</v>
      </c>
      <c r="L57" s="103"/>
      <c r="M57" s="103"/>
      <c r="N57" s="117"/>
      <c r="O57" s="259" t="str">
        <f>基本情報!$C$4</f>
        <v>島根</v>
      </c>
      <c r="P57" s="241"/>
      <c r="Q57" s="102"/>
      <c r="R57" s="249"/>
      <c r="S57" s="274"/>
      <c r="T57" s="104">
        <v>2</v>
      </c>
      <c r="U57" s="102"/>
      <c r="V57" s="162"/>
      <c r="W57" s="103"/>
      <c r="X57" s="117">
        <v>2</v>
      </c>
      <c r="Y57" s="102"/>
      <c r="Z57" s="103"/>
      <c r="AA57" s="104"/>
      <c r="AB57" s="241">
        <v>2</v>
      </c>
      <c r="AC57" s="102"/>
      <c r="AD57" s="249"/>
      <c r="AE57" s="172"/>
      <c r="AF57" s="241"/>
      <c r="AG57" s="102"/>
      <c r="AH57" s="162"/>
      <c r="AI57" s="150"/>
    </row>
    <row r="58" spans="1:35" hidden="1" x14ac:dyDescent="0.25">
      <c r="A58" s="110">
        <v>52</v>
      </c>
      <c r="B58" s="96" t="str">
        <f>IF(F58="","",基本情報!$C$8)</f>
        <v/>
      </c>
      <c r="C58" s="96"/>
      <c r="D58" s="96"/>
      <c r="E58" s="96"/>
      <c r="F58" s="96"/>
      <c r="G58" s="96" t="str">
        <f t="shared" si="2"/>
        <v/>
      </c>
      <c r="H58" s="96" t="str">
        <f t="shared" si="3"/>
        <v/>
      </c>
      <c r="I58" s="96"/>
      <c r="J58" s="96"/>
      <c r="K58" s="144">
        <v>1</v>
      </c>
      <c r="L58" s="96"/>
      <c r="M58" s="96"/>
      <c r="N58" s="101"/>
      <c r="O58" s="260" t="str">
        <f>基本情報!$C$4</f>
        <v>島根</v>
      </c>
      <c r="P58" s="242"/>
      <c r="Q58" s="105"/>
      <c r="R58" s="250"/>
      <c r="S58" s="275"/>
      <c r="T58" s="106">
        <v>2</v>
      </c>
      <c r="U58" s="105"/>
      <c r="V58" s="163"/>
      <c r="W58" s="96"/>
      <c r="X58" s="101">
        <v>2</v>
      </c>
      <c r="Y58" s="105"/>
      <c r="Z58" s="96"/>
      <c r="AA58" s="106"/>
      <c r="AB58" s="242">
        <v>2</v>
      </c>
      <c r="AC58" s="105"/>
      <c r="AD58" s="250"/>
      <c r="AE58" s="179"/>
      <c r="AF58" s="242"/>
      <c r="AG58" s="105"/>
      <c r="AH58" s="163"/>
      <c r="AI58" s="147"/>
    </row>
    <row r="59" spans="1:35" hidden="1" x14ac:dyDescent="0.25">
      <c r="A59" s="109">
        <v>53</v>
      </c>
      <c r="B59" s="95" t="str">
        <f>IF(F59="","",基本情報!$C$8)</f>
        <v/>
      </c>
      <c r="C59" s="95"/>
      <c r="D59" s="95"/>
      <c r="E59" s="95"/>
      <c r="F59" s="95"/>
      <c r="G59" s="95" t="str">
        <f t="shared" si="2"/>
        <v/>
      </c>
      <c r="H59" s="95" t="str">
        <f t="shared" si="3"/>
        <v/>
      </c>
      <c r="I59" s="95"/>
      <c r="J59" s="95"/>
      <c r="K59" s="145">
        <v>1</v>
      </c>
      <c r="L59" s="95"/>
      <c r="M59" s="95"/>
      <c r="N59" s="100"/>
      <c r="O59" s="261" t="str">
        <f>基本情報!$C$4</f>
        <v>島根</v>
      </c>
      <c r="P59" s="243"/>
      <c r="Q59" s="107"/>
      <c r="R59" s="251"/>
      <c r="S59" s="276"/>
      <c r="T59" s="108">
        <v>2</v>
      </c>
      <c r="U59" s="107"/>
      <c r="V59" s="164"/>
      <c r="W59" s="95"/>
      <c r="X59" s="100">
        <v>2</v>
      </c>
      <c r="Y59" s="107"/>
      <c r="Z59" s="95"/>
      <c r="AA59" s="108"/>
      <c r="AB59" s="243">
        <v>2</v>
      </c>
      <c r="AC59" s="107"/>
      <c r="AD59" s="251"/>
      <c r="AE59" s="186"/>
      <c r="AF59" s="243"/>
      <c r="AG59" s="107"/>
      <c r="AH59" s="164"/>
      <c r="AI59" s="148"/>
    </row>
    <row r="60" spans="1:35" hidden="1" x14ac:dyDescent="0.25">
      <c r="A60" s="110">
        <v>54</v>
      </c>
      <c r="B60" s="96" t="str">
        <f>IF(F60="","",基本情報!$C$8)</f>
        <v/>
      </c>
      <c r="C60" s="96"/>
      <c r="D60" s="96"/>
      <c r="E60" s="96"/>
      <c r="F60" s="96"/>
      <c r="G60" s="96" t="str">
        <f t="shared" si="2"/>
        <v/>
      </c>
      <c r="H60" s="96" t="str">
        <f t="shared" si="3"/>
        <v/>
      </c>
      <c r="I60" s="96"/>
      <c r="J60" s="96"/>
      <c r="K60" s="144">
        <v>1</v>
      </c>
      <c r="L60" s="96"/>
      <c r="M60" s="96"/>
      <c r="N60" s="101"/>
      <c r="O60" s="260" t="str">
        <f>基本情報!$C$4</f>
        <v>島根</v>
      </c>
      <c r="P60" s="242"/>
      <c r="Q60" s="105"/>
      <c r="R60" s="250"/>
      <c r="S60" s="275"/>
      <c r="T60" s="106">
        <v>2</v>
      </c>
      <c r="U60" s="105"/>
      <c r="V60" s="163"/>
      <c r="W60" s="96"/>
      <c r="X60" s="101">
        <v>2</v>
      </c>
      <c r="Y60" s="105"/>
      <c r="Z60" s="96"/>
      <c r="AA60" s="106"/>
      <c r="AB60" s="242">
        <v>2</v>
      </c>
      <c r="AC60" s="105"/>
      <c r="AD60" s="250"/>
      <c r="AE60" s="179"/>
      <c r="AF60" s="242"/>
      <c r="AG60" s="105"/>
      <c r="AH60" s="163"/>
      <c r="AI60" s="147"/>
    </row>
    <row r="61" spans="1:35" hidden="1" x14ac:dyDescent="0.25">
      <c r="A61" s="109">
        <v>55</v>
      </c>
      <c r="B61" s="95" t="str">
        <f>IF(F61="","",基本情報!$C$8)</f>
        <v/>
      </c>
      <c r="C61" s="95"/>
      <c r="D61" s="95"/>
      <c r="E61" s="95"/>
      <c r="F61" s="95"/>
      <c r="G61" s="95" t="str">
        <f t="shared" si="2"/>
        <v/>
      </c>
      <c r="H61" s="95" t="str">
        <f t="shared" si="3"/>
        <v/>
      </c>
      <c r="I61" s="95"/>
      <c r="J61" s="95"/>
      <c r="K61" s="145">
        <v>1</v>
      </c>
      <c r="L61" s="95"/>
      <c r="M61" s="95"/>
      <c r="N61" s="100"/>
      <c r="O61" s="261" t="str">
        <f>基本情報!$C$4</f>
        <v>島根</v>
      </c>
      <c r="P61" s="243"/>
      <c r="Q61" s="107"/>
      <c r="R61" s="251"/>
      <c r="S61" s="276"/>
      <c r="T61" s="108">
        <v>2</v>
      </c>
      <c r="U61" s="107"/>
      <c r="V61" s="164"/>
      <c r="W61" s="95"/>
      <c r="X61" s="100">
        <v>2</v>
      </c>
      <c r="Y61" s="107"/>
      <c r="Z61" s="95"/>
      <c r="AA61" s="108"/>
      <c r="AB61" s="243">
        <v>2</v>
      </c>
      <c r="AC61" s="107"/>
      <c r="AD61" s="251"/>
      <c r="AE61" s="186"/>
      <c r="AF61" s="243"/>
      <c r="AG61" s="107"/>
      <c r="AH61" s="164"/>
      <c r="AI61" s="148"/>
    </row>
    <row r="62" spans="1:35" hidden="1" x14ac:dyDescent="0.25">
      <c r="A62" s="110">
        <v>56</v>
      </c>
      <c r="B62" s="96" t="str">
        <f>IF(F62="","",基本情報!$C$8)</f>
        <v/>
      </c>
      <c r="C62" s="96"/>
      <c r="D62" s="96"/>
      <c r="E62" s="96"/>
      <c r="F62" s="96"/>
      <c r="G62" s="96" t="str">
        <f t="shared" si="2"/>
        <v/>
      </c>
      <c r="H62" s="96" t="str">
        <f t="shared" si="3"/>
        <v/>
      </c>
      <c r="I62" s="96"/>
      <c r="J62" s="96"/>
      <c r="K62" s="144">
        <v>1</v>
      </c>
      <c r="L62" s="96"/>
      <c r="M62" s="96"/>
      <c r="N62" s="101"/>
      <c r="O62" s="260" t="str">
        <f>基本情報!$C$4</f>
        <v>島根</v>
      </c>
      <c r="P62" s="242"/>
      <c r="Q62" s="105"/>
      <c r="R62" s="250"/>
      <c r="S62" s="275"/>
      <c r="T62" s="106">
        <v>2</v>
      </c>
      <c r="U62" s="105"/>
      <c r="V62" s="163"/>
      <c r="W62" s="96"/>
      <c r="X62" s="101">
        <v>2</v>
      </c>
      <c r="Y62" s="105"/>
      <c r="Z62" s="96"/>
      <c r="AA62" s="106"/>
      <c r="AB62" s="242">
        <v>2</v>
      </c>
      <c r="AC62" s="105"/>
      <c r="AD62" s="250"/>
      <c r="AE62" s="179"/>
      <c r="AF62" s="242"/>
      <c r="AG62" s="105"/>
      <c r="AH62" s="163"/>
      <c r="AI62" s="147"/>
    </row>
    <row r="63" spans="1:35" hidden="1" x14ac:dyDescent="0.25">
      <c r="A63" s="109">
        <v>57</v>
      </c>
      <c r="B63" s="95" t="str">
        <f>IF(F63="","",基本情報!$C$8)</f>
        <v/>
      </c>
      <c r="C63" s="95"/>
      <c r="D63" s="95"/>
      <c r="E63" s="95"/>
      <c r="F63" s="95"/>
      <c r="G63" s="95" t="str">
        <f t="shared" si="2"/>
        <v/>
      </c>
      <c r="H63" s="95" t="str">
        <f t="shared" si="3"/>
        <v/>
      </c>
      <c r="I63" s="95"/>
      <c r="J63" s="95"/>
      <c r="K63" s="145">
        <v>1</v>
      </c>
      <c r="L63" s="95"/>
      <c r="M63" s="95"/>
      <c r="N63" s="100"/>
      <c r="O63" s="261" t="str">
        <f>基本情報!$C$4</f>
        <v>島根</v>
      </c>
      <c r="P63" s="243"/>
      <c r="Q63" s="107"/>
      <c r="R63" s="251"/>
      <c r="S63" s="276"/>
      <c r="T63" s="108">
        <v>2</v>
      </c>
      <c r="U63" s="107"/>
      <c r="V63" s="164"/>
      <c r="W63" s="95"/>
      <c r="X63" s="100">
        <v>2</v>
      </c>
      <c r="Y63" s="107"/>
      <c r="Z63" s="95"/>
      <c r="AA63" s="108"/>
      <c r="AB63" s="243">
        <v>2</v>
      </c>
      <c r="AC63" s="107"/>
      <c r="AD63" s="251"/>
      <c r="AE63" s="186"/>
      <c r="AF63" s="243"/>
      <c r="AG63" s="107"/>
      <c r="AH63" s="164"/>
      <c r="AI63" s="148"/>
    </row>
    <row r="64" spans="1:35" hidden="1" x14ac:dyDescent="0.25">
      <c r="A64" s="110">
        <v>58</v>
      </c>
      <c r="B64" s="96" t="str">
        <f>IF(F64="","",基本情報!$C$8)</f>
        <v/>
      </c>
      <c r="C64" s="96"/>
      <c r="D64" s="96"/>
      <c r="E64" s="96"/>
      <c r="F64" s="96"/>
      <c r="G64" s="96" t="str">
        <f t="shared" si="2"/>
        <v/>
      </c>
      <c r="H64" s="96" t="str">
        <f t="shared" si="3"/>
        <v/>
      </c>
      <c r="I64" s="96"/>
      <c r="J64" s="96"/>
      <c r="K64" s="144">
        <v>1</v>
      </c>
      <c r="L64" s="96"/>
      <c r="M64" s="96"/>
      <c r="N64" s="101"/>
      <c r="O64" s="260" t="str">
        <f>基本情報!$C$4</f>
        <v>島根</v>
      </c>
      <c r="P64" s="242"/>
      <c r="Q64" s="105"/>
      <c r="R64" s="250"/>
      <c r="S64" s="275"/>
      <c r="T64" s="106">
        <v>2</v>
      </c>
      <c r="U64" s="105"/>
      <c r="V64" s="163"/>
      <c r="W64" s="96"/>
      <c r="X64" s="101">
        <v>2</v>
      </c>
      <c r="Y64" s="105"/>
      <c r="Z64" s="96"/>
      <c r="AA64" s="106"/>
      <c r="AB64" s="242">
        <v>2</v>
      </c>
      <c r="AC64" s="105"/>
      <c r="AD64" s="250"/>
      <c r="AE64" s="179"/>
      <c r="AF64" s="242"/>
      <c r="AG64" s="105"/>
      <c r="AH64" s="163"/>
      <c r="AI64" s="147"/>
    </row>
    <row r="65" spans="1:36" hidden="1" x14ac:dyDescent="0.25">
      <c r="A65" s="109">
        <v>59</v>
      </c>
      <c r="B65" s="95" t="str">
        <f>IF(F65="","",基本情報!$C$8)</f>
        <v/>
      </c>
      <c r="C65" s="95"/>
      <c r="D65" s="95"/>
      <c r="E65" s="95"/>
      <c r="F65" s="95"/>
      <c r="G65" s="95" t="str">
        <f t="shared" si="2"/>
        <v/>
      </c>
      <c r="H65" s="95" t="str">
        <f t="shared" si="3"/>
        <v/>
      </c>
      <c r="I65" s="95"/>
      <c r="J65" s="95"/>
      <c r="K65" s="145">
        <v>1</v>
      </c>
      <c r="L65" s="95"/>
      <c r="M65" s="95"/>
      <c r="N65" s="100"/>
      <c r="O65" s="261" t="str">
        <f>基本情報!$C$4</f>
        <v>島根</v>
      </c>
      <c r="P65" s="243"/>
      <c r="Q65" s="107"/>
      <c r="R65" s="251"/>
      <c r="S65" s="276"/>
      <c r="T65" s="108">
        <v>2</v>
      </c>
      <c r="U65" s="107"/>
      <c r="V65" s="164"/>
      <c r="W65" s="95"/>
      <c r="X65" s="100">
        <v>2</v>
      </c>
      <c r="Y65" s="107"/>
      <c r="Z65" s="95"/>
      <c r="AA65" s="108"/>
      <c r="AB65" s="243">
        <v>2</v>
      </c>
      <c r="AC65" s="107"/>
      <c r="AD65" s="251"/>
      <c r="AE65" s="186"/>
      <c r="AF65" s="243"/>
      <c r="AG65" s="107"/>
      <c r="AH65" s="164"/>
      <c r="AI65" s="148"/>
    </row>
    <row r="66" spans="1:36" hidden="1" x14ac:dyDescent="0.25">
      <c r="A66" s="110">
        <v>60</v>
      </c>
      <c r="B66" s="96" t="str">
        <f>IF(F66="","",基本情報!$C$8)</f>
        <v/>
      </c>
      <c r="C66" s="96"/>
      <c r="D66" s="96"/>
      <c r="E66" s="96"/>
      <c r="F66" s="96"/>
      <c r="G66" s="96" t="str">
        <f t="shared" si="2"/>
        <v/>
      </c>
      <c r="H66" s="96" t="str">
        <f t="shared" si="3"/>
        <v/>
      </c>
      <c r="I66" s="96"/>
      <c r="J66" s="96"/>
      <c r="K66" s="144">
        <v>1</v>
      </c>
      <c r="L66" s="96"/>
      <c r="M66" s="96"/>
      <c r="N66" s="101"/>
      <c r="O66" s="260" t="str">
        <f>基本情報!$C$4</f>
        <v>島根</v>
      </c>
      <c r="P66" s="242"/>
      <c r="Q66" s="105"/>
      <c r="R66" s="250"/>
      <c r="S66" s="275"/>
      <c r="T66" s="106">
        <v>2</v>
      </c>
      <c r="U66" s="105"/>
      <c r="V66" s="163"/>
      <c r="W66" s="96"/>
      <c r="X66" s="101">
        <v>2</v>
      </c>
      <c r="Y66" s="105"/>
      <c r="Z66" s="96"/>
      <c r="AA66" s="106"/>
      <c r="AB66" s="242">
        <v>2</v>
      </c>
      <c r="AC66" s="105"/>
      <c r="AD66" s="250"/>
      <c r="AE66" s="179"/>
      <c r="AF66" s="242"/>
      <c r="AG66" s="105"/>
      <c r="AH66" s="163"/>
      <c r="AI66" s="147"/>
    </row>
    <row r="67" spans="1:36" hidden="1" x14ac:dyDescent="0.25">
      <c r="A67" s="109">
        <v>61</v>
      </c>
      <c r="B67" s="95" t="str">
        <f>IF(F67="","",基本情報!$C$8)</f>
        <v/>
      </c>
      <c r="C67" s="95"/>
      <c r="D67" s="95"/>
      <c r="E67" s="95"/>
      <c r="F67" s="95"/>
      <c r="G67" s="95" t="str">
        <f t="shared" si="2"/>
        <v/>
      </c>
      <c r="H67" s="95" t="str">
        <f t="shared" si="3"/>
        <v/>
      </c>
      <c r="I67" s="95"/>
      <c r="J67" s="95"/>
      <c r="K67" s="145">
        <v>1</v>
      </c>
      <c r="L67" s="95"/>
      <c r="M67" s="95"/>
      <c r="N67" s="100"/>
      <c r="O67" s="261" t="str">
        <f>基本情報!$C$4</f>
        <v>島根</v>
      </c>
      <c r="P67" s="243"/>
      <c r="Q67" s="107"/>
      <c r="R67" s="251"/>
      <c r="S67" s="276"/>
      <c r="T67" s="108">
        <v>2</v>
      </c>
      <c r="U67" s="107"/>
      <c r="V67" s="164"/>
      <c r="W67" s="95"/>
      <c r="X67" s="100">
        <v>2</v>
      </c>
      <c r="Y67" s="107"/>
      <c r="Z67" s="95"/>
      <c r="AA67" s="108"/>
      <c r="AB67" s="243">
        <v>2</v>
      </c>
      <c r="AC67" s="107"/>
      <c r="AD67" s="251"/>
      <c r="AE67" s="186"/>
      <c r="AF67" s="243"/>
      <c r="AG67" s="107"/>
      <c r="AH67" s="164"/>
      <c r="AI67" s="148"/>
    </row>
    <row r="68" spans="1:36" hidden="1" x14ac:dyDescent="0.25">
      <c r="A68" s="110">
        <v>62</v>
      </c>
      <c r="B68" s="96" t="str">
        <f>IF(F68="","",基本情報!$C$8)</f>
        <v/>
      </c>
      <c r="C68" s="96"/>
      <c r="D68" s="96"/>
      <c r="E68" s="96"/>
      <c r="F68" s="96"/>
      <c r="G68" s="96" t="str">
        <f t="shared" si="2"/>
        <v/>
      </c>
      <c r="H68" s="96" t="str">
        <f t="shared" si="3"/>
        <v/>
      </c>
      <c r="I68" s="96"/>
      <c r="J68" s="96"/>
      <c r="K68" s="144">
        <v>1</v>
      </c>
      <c r="L68" s="96"/>
      <c r="M68" s="96"/>
      <c r="N68" s="101"/>
      <c r="O68" s="260" t="str">
        <f>基本情報!$C$4</f>
        <v>島根</v>
      </c>
      <c r="P68" s="242"/>
      <c r="Q68" s="105"/>
      <c r="R68" s="250"/>
      <c r="S68" s="275"/>
      <c r="T68" s="106">
        <v>2</v>
      </c>
      <c r="U68" s="105"/>
      <c r="V68" s="163"/>
      <c r="W68" s="96"/>
      <c r="X68" s="101">
        <v>2</v>
      </c>
      <c r="Y68" s="105"/>
      <c r="Z68" s="96"/>
      <c r="AA68" s="106"/>
      <c r="AB68" s="242">
        <v>2</v>
      </c>
      <c r="AC68" s="105"/>
      <c r="AD68" s="250"/>
      <c r="AE68" s="179"/>
      <c r="AF68" s="242"/>
      <c r="AG68" s="105"/>
      <c r="AH68" s="163"/>
      <c r="AI68" s="147"/>
    </row>
    <row r="69" spans="1:36" hidden="1" x14ac:dyDescent="0.25">
      <c r="A69" s="109">
        <v>63</v>
      </c>
      <c r="B69" s="95" t="str">
        <f>IF(F69="","",基本情報!$C$8)</f>
        <v/>
      </c>
      <c r="C69" s="95"/>
      <c r="D69" s="95"/>
      <c r="E69" s="95"/>
      <c r="F69" s="95"/>
      <c r="G69" s="95" t="str">
        <f t="shared" si="2"/>
        <v/>
      </c>
      <c r="H69" s="95" t="str">
        <f t="shared" si="3"/>
        <v/>
      </c>
      <c r="I69" s="95"/>
      <c r="J69" s="95"/>
      <c r="K69" s="145">
        <v>1</v>
      </c>
      <c r="L69" s="95"/>
      <c r="M69" s="95"/>
      <c r="N69" s="100"/>
      <c r="O69" s="261" t="str">
        <f>基本情報!$C$4</f>
        <v>島根</v>
      </c>
      <c r="P69" s="243"/>
      <c r="Q69" s="107"/>
      <c r="R69" s="251"/>
      <c r="S69" s="276"/>
      <c r="T69" s="108">
        <v>2</v>
      </c>
      <c r="U69" s="107"/>
      <c r="V69" s="164"/>
      <c r="W69" s="95"/>
      <c r="X69" s="100">
        <v>2</v>
      </c>
      <c r="Y69" s="107"/>
      <c r="Z69" s="95"/>
      <c r="AA69" s="108"/>
      <c r="AB69" s="243">
        <v>2</v>
      </c>
      <c r="AC69" s="107"/>
      <c r="AD69" s="251"/>
      <c r="AE69" s="186"/>
      <c r="AF69" s="243"/>
      <c r="AG69" s="107"/>
      <c r="AH69" s="164"/>
      <c r="AI69" s="148"/>
    </row>
    <row r="70" spans="1:36" hidden="1" x14ac:dyDescent="0.25">
      <c r="A70" s="110">
        <v>64</v>
      </c>
      <c r="B70" s="96" t="str">
        <f>IF(F70="","",基本情報!$C$8)</f>
        <v/>
      </c>
      <c r="C70" s="96"/>
      <c r="D70" s="96"/>
      <c r="E70" s="96"/>
      <c r="F70" s="96"/>
      <c r="G70" s="96" t="str">
        <f t="shared" si="2"/>
        <v/>
      </c>
      <c r="H70" s="96" t="str">
        <f t="shared" si="3"/>
        <v/>
      </c>
      <c r="I70" s="96"/>
      <c r="J70" s="96"/>
      <c r="K70" s="144">
        <v>1</v>
      </c>
      <c r="L70" s="96"/>
      <c r="M70" s="96"/>
      <c r="N70" s="101"/>
      <c r="O70" s="260" t="str">
        <f>基本情報!$C$4</f>
        <v>島根</v>
      </c>
      <c r="P70" s="242"/>
      <c r="Q70" s="105"/>
      <c r="R70" s="250"/>
      <c r="S70" s="275"/>
      <c r="T70" s="106">
        <v>2</v>
      </c>
      <c r="U70" s="105"/>
      <c r="V70" s="163"/>
      <c r="W70" s="96"/>
      <c r="X70" s="101">
        <v>2</v>
      </c>
      <c r="Y70" s="105"/>
      <c r="Z70" s="96"/>
      <c r="AA70" s="106"/>
      <c r="AB70" s="242">
        <v>2</v>
      </c>
      <c r="AC70" s="105"/>
      <c r="AD70" s="250"/>
      <c r="AE70" s="179"/>
      <c r="AF70" s="242"/>
      <c r="AG70" s="105"/>
      <c r="AH70" s="163"/>
      <c r="AI70" s="147"/>
    </row>
    <row r="71" spans="1:36" hidden="1" x14ac:dyDescent="0.25">
      <c r="A71" s="109">
        <v>65</v>
      </c>
      <c r="B71" s="95" t="str">
        <f>IF(F71="","",基本情報!$C$8)</f>
        <v/>
      </c>
      <c r="C71" s="95"/>
      <c r="D71" s="95"/>
      <c r="E71" s="95"/>
      <c r="F71" s="95"/>
      <c r="G71" s="95" t="str">
        <f t="shared" ref="G71:G76" si="4">IF(F71="","",ASC(PHONETIC(F71)))</f>
        <v/>
      </c>
      <c r="H71" s="95" t="str">
        <f t="shared" ref="H71:H76" si="5">IF(F71="","",F71)</f>
        <v/>
      </c>
      <c r="I71" s="95"/>
      <c r="J71" s="95"/>
      <c r="K71" s="145">
        <v>1</v>
      </c>
      <c r="L71" s="95"/>
      <c r="M71" s="95"/>
      <c r="N71" s="100"/>
      <c r="O71" s="261" t="str">
        <f>基本情報!$C$4</f>
        <v>島根</v>
      </c>
      <c r="P71" s="243"/>
      <c r="Q71" s="107"/>
      <c r="R71" s="251"/>
      <c r="S71" s="276"/>
      <c r="T71" s="108">
        <v>2</v>
      </c>
      <c r="U71" s="107"/>
      <c r="V71" s="164"/>
      <c r="W71" s="95"/>
      <c r="X71" s="100">
        <v>2</v>
      </c>
      <c r="Y71" s="107"/>
      <c r="Z71" s="95"/>
      <c r="AA71" s="108"/>
      <c r="AB71" s="243">
        <v>2</v>
      </c>
      <c r="AC71" s="107"/>
      <c r="AD71" s="251"/>
      <c r="AE71" s="186"/>
      <c r="AF71" s="243"/>
      <c r="AG71" s="107"/>
      <c r="AH71" s="164"/>
      <c r="AI71" s="148"/>
    </row>
    <row r="72" spans="1:36" hidden="1" x14ac:dyDescent="0.25">
      <c r="A72" s="110">
        <v>66</v>
      </c>
      <c r="B72" s="96" t="str">
        <f>IF(F72="","",基本情報!$C$8)</f>
        <v/>
      </c>
      <c r="C72" s="96"/>
      <c r="D72" s="96"/>
      <c r="E72" s="96"/>
      <c r="F72" s="96"/>
      <c r="G72" s="96" t="str">
        <f t="shared" si="4"/>
        <v/>
      </c>
      <c r="H72" s="96" t="str">
        <f t="shared" si="5"/>
        <v/>
      </c>
      <c r="I72" s="96"/>
      <c r="J72" s="96"/>
      <c r="K72" s="144">
        <v>1</v>
      </c>
      <c r="L72" s="96"/>
      <c r="M72" s="96"/>
      <c r="N72" s="101"/>
      <c r="O72" s="260" t="str">
        <f>基本情報!$C$4</f>
        <v>島根</v>
      </c>
      <c r="P72" s="242"/>
      <c r="Q72" s="105"/>
      <c r="R72" s="250"/>
      <c r="S72" s="275"/>
      <c r="T72" s="106">
        <v>2</v>
      </c>
      <c r="U72" s="105"/>
      <c r="V72" s="163"/>
      <c r="W72" s="96"/>
      <c r="X72" s="101">
        <v>2</v>
      </c>
      <c r="Y72" s="105"/>
      <c r="Z72" s="96"/>
      <c r="AA72" s="106"/>
      <c r="AB72" s="242">
        <v>2</v>
      </c>
      <c r="AC72" s="105"/>
      <c r="AD72" s="250"/>
      <c r="AE72" s="179"/>
      <c r="AF72" s="242"/>
      <c r="AG72" s="105"/>
      <c r="AH72" s="163"/>
      <c r="AI72" s="147"/>
    </row>
    <row r="73" spans="1:36" hidden="1" x14ac:dyDescent="0.25">
      <c r="A73" s="109">
        <v>67</v>
      </c>
      <c r="B73" s="95" t="str">
        <f>IF(F73="","",基本情報!$C$8)</f>
        <v/>
      </c>
      <c r="C73" s="95"/>
      <c r="D73" s="95"/>
      <c r="E73" s="95"/>
      <c r="F73" s="95"/>
      <c r="G73" s="95" t="str">
        <f t="shared" si="4"/>
        <v/>
      </c>
      <c r="H73" s="95" t="str">
        <f t="shared" si="5"/>
        <v/>
      </c>
      <c r="I73" s="95"/>
      <c r="J73" s="95"/>
      <c r="K73" s="145">
        <v>1</v>
      </c>
      <c r="L73" s="95"/>
      <c r="M73" s="95"/>
      <c r="N73" s="100"/>
      <c r="O73" s="261" t="str">
        <f>基本情報!$C$4</f>
        <v>島根</v>
      </c>
      <c r="P73" s="243"/>
      <c r="Q73" s="107"/>
      <c r="R73" s="251"/>
      <c r="S73" s="276"/>
      <c r="T73" s="108">
        <v>2</v>
      </c>
      <c r="U73" s="107"/>
      <c r="V73" s="164"/>
      <c r="W73" s="95"/>
      <c r="X73" s="100">
        <v>2</v>
      </c>
      <c r="Y73" s="107"/>
      <c r="Z73" s="95"/>
      <c r="AA73" s="108"/>
      <c r="AB73" s="243">
        <v>2</v>
      </c>
      <c r="AC73" s="107"/>
      <c r="AD73" s="251"/>
      <c r="AE73" s="186"/>
      <c r="AF73" s="243"/>
      <c r="AG73" s="107"/>
      <c r="AH73" s="164"/>
      <c r="AI73" s="148"/>
    </row>
    <row r="74" spans="1:36" hidden="1" x14ac:dyDescent="0.25">
      <c r="A74" s="110">
        <v>68</v>
      </c>
      <c r="B74" s="96" t="str">
        <f>IF(F74="","",基本情報!$C$8)</f>
        <v/>
      </c>
      <c r="C74" s="96"/>
      <c r="D74" s="96"/>
      <c r="E74" s="96"/>
      <c r="F74" s="96"/>
      <c r="G74" s="96" t="str">
        <f t="shared" si="4"/>
        <v/>
      </c>
      <c r="H74" s="96" t="str">
        <f t="shared" si="5"/>
        <v/>
      </c>
      <c r="I74" s="96"/>
      <c r="J74" s="96"/>
      <c r="K74" s="144">
        <v>1</v>
      </c>
      <c r="L74" s="96"/>
      <c r="M74" s="96"/>
      <c r="N74" s="101"/>
      <c r="O74" s="260" t="str">
        <f>基本情報!$C$4</f>
        <v>島根</v>
      </c>
      <c r="P74" s="242"/>
      <c r="Q74" s="105"/>
      <c r="R74" s="250"/>
      <c r="S74" s="275"/>
      <c r="T74" s="106">
        <v>2</v>
      </c>
      <c r="U74" s="105"/>
      <c r="V74" s="163"/>
      <c r="W74" s="96"/>
      <c r="X74" s="101">
        <v>2</v>
      </c>
      <c r="Y74" s="105"/>
      <c r="Z74" s="96"/>
      <c r="AA74" s="106"/>
      <c r="AB74" s="242">
        <v>2</v>
      </c>
      <c r="AC74" s="105"/>
      <c r="AD74" s="250"/>
      <c r="AE74" s="179"/>
      <c r="AF74" s="242"/>
      <c r="AG74" s="105"/>
      <c r="AH74" s="163"/>
      <c r="AI74" s="147"/>
    </row>
    <row r="75" spans="1:36" hidden="1" x14ac:dyDescent="0.25">
      <c r="A75" s="109">
        <v>69</v>
      </c>
      <c r="B75" s="95" t="str">
        <f>IF(F75="","",基本情報!$C$8)</f>
        <v/>
      </c>
      <c r="C75" s="95"/>
      <c r="D75" s="95"/>
      <c r="E75" s="95"/>
      <c r="F75" s="95"/>
      <c r="G75" s="95" t="str">
        <f t="shared" si="4"/>
        <v/>
      </c>
      <c r="H75" s="95" t="str">
        <f t="shared" si="5"/>
        <v/>
      </c>
      <c r="I75" s="95"/>
      <c r="J75" s="95"/>
      <c r="K75" s="145">
        <v>1</v>
      </c>
      <c r="L75" s="95"/>
      <c r="M75" s="95"/>
      <c r="N75" s="100"/>
      <c r="O75" s="261" t="str">
        <f>基本情報!$C$4</f>
        <v>島根</v>
      </c>
      <c r="P75" s="243"/>
      <c r="Q75" s="107"/>
      <c r="R75" s="251"/>
      <c r="S75" s="276"/>
      <c r="T75" s="108">
        <v>2</v>
      </c>
      <c r="U75" s="107"/>
      <c r="V75" s="164"/>
      <c r="W75" s="95"/>
      <c r="X75" s="100">
        <v>2</v>
      </c>
      <c r="Y75" s="107"/>
      <c r="Z75" s="95"/>
      <c r="AA75" s="108"/>
      <c r="AB75" s="243">
        <v>2</v>
      </c>
      <c r="AC75" s="107"/>
      <c r="AD75" s="251"/>
      <c r="AE75" s="186"/>
      <c r="AF75" s="243"/>
      <c r="AG75" s="107"/>
      <c r="AH75" s="164"/>
      <c r="AI75" s="148"/>
    </row>
    <row r="76" spans="1:36" ht="13.15" hidden="1" thickBot="1" x14ac:dyDescent="0.3">
      <c r="A76" s="111">
        <v>70</v>
      </c>
      <c r="B76" s="112" t="str">
        <f>IF(F76="","",基本情報!$C$8)</f>
        <v/>
      </c>
      <c r="C76" s="112"/>
      <c r="D76" s="112"/>
      <c r="E76" s="112"/>
      <c r="F76" s="112"/>
      <c r="G76" s="112" t="str">
        <f t="shared" si="4"/>
        <v/>
      </c>
      <c r="H76" s="112" t="str">
        <f t="shared" si="5"/>
        <v/>
      </c>
      <c r="I76" s="112"/>
      <c r="J76" s="112"/>
      <c r="K76" s="146">
        <v>1</v>
      </c>
      <c r="L76" s="112"/>
      <c r="M76" s="112"/>
      <c r="N76" s="113"/>
      <c r="O76" s="262" t="str">
        <f>基本情報!$C$4</f>
        <v>島根</v>
      </c>
      <c r="P76" s="244"/>
      <c r="Q76" s="114"/>
      <c r="R76" s="252"/>
      <c r="S76" s="277"/>
      <c r="T76" s="115">
        <v>2</v>
      </c>
      <c r="U76" s="114"/>
      <c r="V76" s="165"/>
      <c r="W76" s="112"/>
      <c r="X76" s="113">
        <v>2</v>
      </c>
      <c r="Y76" s="114"/>
      <c r="Z76" s="112"/>
      <c r="AA76" s="115"/>
      <c r="AB76" s="244">
        <v>2</v>
      </c>
      <c r="AC76" s="114"/>
      <c r="AD76" s="252"/>
      <c r="AE76" s="193"/>
      <c r="AF76" s="244"/>
      <c r="AG76" s="114"/>
      <c r="AH76" s="165"/>
      <c r="AI76" s="149"/>
    </row>
    <row r="77" spans="1:36" hidden="1" x14ac:dyDescent="0.25">
      <c r="Q77">
        <f>COUNTA(Q7:Q76)</f>
        <v>0</v>
      </c>
      <c r="R77" s="166"/>
      <c r="U77">
        <f>COUNTA(U7:U76)</f>
        <v>0</v>
      </c>
      <c r="V77" s="166"/>
      <c r="Y77">
        <f>COUNTA(Y7:Y76)</f>
        <v>0</v>
      </c>
      <c r="AC77">
        <f>COUNTIF($AC$7:$AC$76,"A")</f>
        <v>0</v>
      </c>
      <c r="AD77">
        <f>IF(AC77&gt;=4,1,0)</f>
        <v>0</v>
      </c>
      <c r="AH77" s="166"/>
      <c r="AJ77">
        <v>0</v>
      </c>
    </row>
    <row r="78" spans="1:36" hidden="1" x14ac:dyDescent="0.25">
      <c r="R78" s="166"/>
      <c r="V78" s="166"/>
      <c r="AC78">
        <f>COUNTIF($AC$7:$AC$76,"B")</f>
        <v>0</v>
      </c>
      <c r="AD78">
        <f t="shared" ref="AD78:AD82" si="6">IF(AC78&gt;=4,1,0)</f>
        <v>0</v>
      </c>
      <c r="AH78" s="166"/>
    </row>
    <row r="79" spans="1:36" hidden="1" x14ac:dyDescent="0.25">
      <c r="Q79" t="s">
        <v>123</v>
      </c>
      <c r="R79" s="166"/>
      <c r="S79">
        <f>Q77+U77+Y77</f>
        <v>0</v>
      </c>
      <c r="V79" s="166"/>
      <c r="AC79">
        <f>COUNTIF($AC$7:$AC$76,"C")</f>
        <v>0</v>
      </c>
      <c r="AD79">
        <f t="shared" si="6"/>
        <v>0</v>
      </c>
      <c r="AH79" s="166"/>
    </row>
    <row r="80" spans="1:36" hidden="1" x14ac:dyDescent="0.25">
      <c r="R80" s="166"/>
      <c r="V80" s="166"/>
      <c r="AC80">
        <f>COUNTIF($AC$7:$AC$76,"D")</f>
        <v>0</v>
      </c>
      <c r="AD80">
        <f t="shared" si="6"/>
        <v>0</v>
      </c>
      <c r="AH80" s="166"/>
    </row>
    <row r="81" spans="29:30" hidden="1" x14ac:dyDescent="0.25">
      <c r="AC81">
        <f>COUNTIF($AC$7:$AC$76,"E")</f>
        <v>0</v>
      </c>
      <c r="AD81">
        <f t="shared" si="6"/>
        <v>0</v>
      </c>
    </row>
    <row r="82" spans="29:30" hidden="1" x14ac:dyDescent="0.25">
      <c r="AC82">
        <f>COUNTIF($AC$7:$AC$76,"F")</f>
        <v>0</v>
      </c>
      <c r="AD82">
        <f t="shared" si="6"/>
        <v>0</v>
      </c>
    </row>
    <row r="237" spans="36:36" x14ac:dyDescent="0.25">
      <c r="AJ237">
        <v>0</v>
      </c>
    </row>
    <row r="697" spans="36:36" x14ac:dyDescent="0.25">
      <c r="AJ697">
        <v>0</v>
      </c>
    </row>
    <row r="744" spans="36:36" x14ac:dyDescent="0.25">
      <c r="AJ744">
        <v>0</v>
      </c>
    </row>
    <row r="748" spans="36:36" x14ac:dyDescent="0.25">
      <c r="AJ748">
        <v>0</v>
      </c>
    </row>
  </sheetData>
  <sheetProtection sheet="1" objects="1" scenarios="1"/>
  <phoneticPr fontId="1"/>
  <dataValidations count="11">
    <dataValidation imeMode="halfKatakana" allowBlank="1" showInputMessage="1" showErrorMessage="1" sqref="E7:E76 I57:I76" xr:uid="{00000000-0002-0000-0100-000000000000}"/>
    <dataValidation type="list" allowBlank="1" showInputMessage="1" showErrorMessage="1" sqref="B7:B76" xr:uid="{00000000-0002-0000-0100-000001000000}">
      <formula1>所属名</formula1>
    </dataValidation>
    <dataValidation type="list" imeMode="off" allowBlank="1" showInputMessage="1" showErrorMessage="1" sqref="Y7:Y76 U7:U76 Q7:Q76" xr:uid="{00000000-0002-0000-0100-000002000000}">
      <formula1>男子種目</formula1>
    </dataValidation>
    <dataValidation errorStyle="warning" imeMode="off" allowBlank="1" error="_x000a_" sqref="Z7:Z76" xr:uid="{00000000-0002-0000-0100-000003000000}"/>
    <dataValidation type="list" imeMode="off" allowBlank="1" showInputMessage="1" showErrorMessage="1" sqref="AA7:AA76 W7:W76 S7:S76" xr:uid="{00000000-0002-0000-0100-000004000000}">
      <formula1>大会名</formula1>
    </dataValidation>
    <dataValidation type="list" imeMode="off" allowBlank="1" showInputMessage="1" showErrorMessage="1" sqref="AG7:AG76" xr:uid="{00000000-0002-0000-0100-000005000000}">
      <formula1>"○"</formula1>
    </dataValidation>
    <dataValidation imeMode="off" allowBlank="1" showInputMessage="1" showErrorMessage="1" sqref="L7:L76 I4 I7:I56 J7 AC77:AC82" xr:uid="{00000000-0002-0000-0100-000006000000}"/>
    <dataValidation imeMode="halfAlpha" allowBlank="1" showInputMessage="1" showErrorMessage="1" sqref="R7:R80 V7" xr:uid="{00000000-0002-0000-0100-000007000000}"/>
    <dataValidation errorStyle="warning" imeMode="halfAlpha" allowBlank="1" error="_x000a_" sqref="AH7:AH80 AD7:AD80 V8:V80" xr:uid="{00000000-0002-0000-0100-000008000000}"/>
    <dataValidation type="list" allowBlank="1" showInputMessage="1" showErrorMessage="1" sqref="D7:D76" xr:uid="{00000000-0002-0000-0100-000009000000}">
      <formula1>"1-,2-,3-,4-,5-,6-,7-,8-"</formula1>
    </dataValidation>
    <dataValidation type="list" allowBlank="1" showInputMessage="1" showErrorMessage="1" sqref="AC7:AC76" xr:uid="{00000000-0002-0000-0100-00000A000000}">
      <formula1>"A,B,C,D,E,F"</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748"/>
  <sheetViews>
    <sheetView workbookViewId="0"/>
  </sheetViews>
  <sheetFormatPr defaultRowHeight="12.75" x14ac:dyDescent="0.25"/>
  <cols>
    <col min="1" max="1" width="7.1328125" bestFit="1" customWidth="1"/>
    <col min="2" max="2" width="11.59765625" hidden="1" customWidth="1"/>
    <col min="3" max="3" width="9" hidden="1" customWidth="1"/>
    <col min="4" max="4" width="9" customWidth="1"/>
    <col min="6" max="7" width="13" customWidth="1"/>
    <col min="8" max="8" width="13" hidden="1" customWidth="1"/>
    <col min="9" max="9" width="16.86328125" hidden="1" customWidth="1"/>
    <col min="10" max="10" width="7.1328125" hidden="1" customWidth="1"/>
    <col min="11" max="11" width="4.59765625" hidden="1" customWidth="1"/>
    <col min="12" max="12" width="7" customWidth="1"/>
    <col min="13" max="14" width="9" hidden="1" customWidth="1"/>
    <col min="15" max="15" width="8.59765625" customWidth="1"/>
    <col min="16" max="16" width="9" hidden="1" customWidth="1"/>
    <col min="17" max="17" width="12.59765625" customWidth="1"/>
    <col min="19" max="20" width="9" hidden="1" customWidth="1"/>
    <col min="21" max="21" width="12.59765625" hidden="1" customWidth="1"/>
    <col min="22" max="22" width="0" hidden="1" customWidth="1"/>
    <col min="23" max="24" width="9" hidden="1" customWidth="1"/>
    <col min="25" max="25" width="12.59765625" hidden="1" customWidth="1"/>
    <col min="26" max="35" width="9" hidden="1" customWidth="1"/>
    <col min="36" max="38" width="9" customWidth="1"/>
  </cols>
  <sheetData>
    <row r="1" spans="1:35" ht="27.75" x14ac:dyDescent="0.5">
      <c r="A1" s="87" t="str">
        <f>管理者シート!C3</f>
        <v>島根陸協長距離強化記録会</v>
      </c>
      <c r="B1" s="87"/>
    </row>
    <row r="2" spans="1:35" x14ac:dyDescent="0.25">
      <c r="A2" s="151" t="s">
        <v>174</v>
      </c>
      <c r="B2" s="151"/>
    </row>
    <row r="3" spans="1:35" ht="28.15" x14ac:dyDescent="0.5">
      <c r="A3" s="88" t="s">
        <v>190</v>
      </c>
      <c r="B3" s="88"/>
      <c r="I3" s="214" t="s">
        <v>185</v>
      </c>
      <c r="J3" t="s">
        <v>182</v>
      </c>
      <c r="L3" s="215" t="s">
        <v>186</v>
      </c>
      <c r="M3" t="s">
        <v>187</v>
      </c>
    </row>
    <row r="4" spans="1:35" x14ac:dyDescent="0.25">
      <c r="A4" s="93" t="s">
        <v>67</v>
      </c>
      <c r="B4" s="89" t="s">
        <v>177</v>
      </c>
      <c r="C4" s="89"/>
      <c r="D4" s="89" t="s">
        <v>151</v>
      </c>
      <c r="E4" s="90">
        <v>2234</v>
      </c>
      <c r="F4" s="89" t="s">
        <v>152</v>
      </c>
      <c r="G4" s="89" t="s">
        <v>181</v>
      </c>
      <c r="H4" s="89"/>
      <c r="I4" s="89" t="s">
        <v>178</v>
      </c>
      <c r="J4" s="89" t="s">
        <v>183</v>
      </c>
      <c r="K4" s="89"/>
      <c r="L4" s="89">
        <v>2</v>
      </c>
      <c r="M4" s="89">
        <v>2000</v>
      </c>
      <c r="N4" s="89">
        <v>513</v>
      </c>
      <c r="O4" s="89" t="s">
        <v>137</v>
      </c>
      <c r="P4" s="89"/>
      <c r="Q4" s="90" t="s">
        <v>227</v>
      </c>
      <c r="R4" s="90" t="s">
        <v>229</v>
      </c>
      <c r="S4" s="91" t="s">
        <v>69</v>
      </c>
      <c r="T4" s="89"/>
      <c r="U4" s="90" t="s">
        <v>126</v>
      </c>
      <c r="V4" s="90" t="s">
        <v>127</v>
      </c>
      <c r="W4" s="90" t="s">
        <v>70</v>
      </c>
      <c r="X4" s="90"/>
      <c r="Y4" s="90" t="s">
        <v>71</v>
      </c>
      <c r="Z4" s="90" t="s">
        <v>72</v>
      </c>
      <c r="AA4" s="92" t="s">
        <v>73</v>
      </c>
      <c r="AB4" s="89"/>
      <c r="AC4" s="90" t="s">
        <v>141</v>
      </c>
      <c r="AD4" s="90">
        <v>42.99</v>
      </c>
      <c r="AE4" s="92" t="s">
        <v>163</v>
      </c>
      <c r="AF4" s="89"/>
      <c r="AG4" s="90" t="s">
        <v>74</v>
      </c>
      <c r="AH4" s="90" t="s">
        <v>75</v>
      </c>
      <c r="AI4" s="90" t="s">
        <v>164</v>
      </c>
    </row>
    <row r="5" spans="1:35" ht="13.15" thickBot="1" x14ac:dyDescent="0.3">
      <c r="B5" s="94" t="s">
        <v>76</v>
      </c>
    </row>
    <row r="6" spans="1:35" ht="13.15" thickBot="1" x14ac:dyDescent="0.3">
      <c r="A6" s="118" t="s">
        <v>65</v>
      </c>
      <c r="B6" s="126" t="s">
        <v>156</v>
      </c>
      <c r="C6" s="119" t="s">
        <v>2</v>
      </c>
      <c r="D6" s="119" t="s">
        <v>150</v>
      </c>
      <c r="E6" s="119" t="s">
        <v>34</v>
      </c>
      <c r="F6" s="119" t="s">
        <v>5</v>
      </c>
      <c r="G6" s="119" t="s">
        <v>6</v>
      </c>
      <c r="H6" s="119" t="s">
        <v>7</v>
      </c>
      <c r="I6" s="208" t="s">
        <v>175</v>
      </c>
      <c r="J6" s="119" t="s">
        <v>184</v>
      </c>
      <c r="K6" s="119" t="s">
        <v>8</v>
      </c>
      <c r="L6" s="127" t="s">
        <v>189</v>
      </c>
      <c r="M6" s="119" t="s">
        <v>10</v>
      </c>
      <c r="N6" s="127" t="s">
        <v>11</v>
      </c>
      <c r="O6" s="258" t="s">
        <v>135</v>
      </c>
      <c r="P6" s="256" t="s">
        <v>13</v>
      </c>
      <c r="Q6" s="120" t="s">
        <v>143</v>
      </c>
      <c r="R6" s="121" t="s">
        <v>145</v>
      </c>
      <c r="S6" s="129" t="s">
        <v>64</v>
      </c>
      <c r="T6" s="121" t="s">
        <v>17</v>
      </c>
      <c r="U6" s="128" t="s">
        <v>144</v>
      </c>
      <c r="V6" s="168" t="s">
        <v>146</v>
      </c>
      <c r="W6" s="120" t="s">
        <v>64</v>
      </c>
      <c r="X6" s="129" t="s">
        <v>21</v>
      </c>
      <c r="Y6" s="128" t="s">
        <v>161</v>
      </c>
      <c r="Z6" s="120" t="s">
        <v>162</v>
      </c>
      <c r="AA6" s="168" t="s">
        <v>64</v>
      </c>
      <c r="AB6" s="168" t="s">
        <v>25</v>
      </c>
      <c r="AC6" s="128" t="s">
        <v>35</v>
      </c>
      <c r="AD6" s="121" t="s">
        <v>36</v>
      </c>
      <c r="AE6" s="167" t="s">
        <v>140</v>
      </c>
      <c r="AF6" s="168" t="s">
        <v>29</v>
      </c>
      <c r="AG6" s="128" t="s">
        <v>37</v>
      </c>
      <c r="AH6" s="120" t="s">
        <v>36</v>
      </c>
      <c r="AI6" s="121" t="s">
        <v>140</v>
      </c>
    </row>
    <row r="7" spans="1:35" x14ac:dyDescent="0.25">
      <c r="A7" s="125">
        <v>1</v>
      </c>
      <c r="B7" s="143" t="str">
        <f>IF(F7="","",基本情報!$C$8)</f>
        <v/>
      </c>
      <c r="C7" s="143"/>
      <c r="D7" s="143"/>
      <c r="E7" s="143"/>
      <c r="F7" s="143"/>
      <c r="G7" s="143" t="str">
        <f t="shared" ref="G7:G16" si="0">IF(F7="","",ASC(PHONETIC(F7)))</f>
        <v/>
      </c>
      <c r="H7" s="143" t="str">
        <f>IF(F7="","",F7)</f>
        <v/>
      </c>
      <c r="I7" s="143"/>
      <c r="J7" s="143"/>
      <c r="K7" s="143">
        <v>2</v>
      </c>
      <c r="L7" s="264"/>
      <c r="M7" s="143"/>
      <c r="N7" s="169"/>
      <c r="O7" s="259" t="str">
        <f>基本情報!$C$4</f>
        <v>島根</v>
      </c>
      <c r="P7" s="173"/>
      <c r="Q7" s="170"/>
      <c r="R7" s="171"/>
      <c r="S7" s="173"/>
      <c r="T7" s="150">
        <v>2</v>
      </c>
      <c r="U7" s="170"/>
      <c r="V7" s="245"/>
      <c r="W7" s="143"/>
      <c r="X7" s="173">
        <v>2</v>
      </c>
      <c r="Y7" s="170"/>
      <c r="Z7" s="143"/>
      <c r="AA7" s="169"/>
      <c r="AB7" s="169">
        <v>2</v>
      </c>
      <c r="AC7" s="170"/>
      <c r="AD7" s="171"/>
      <c r="AE7" s="174"/>
      <c r="AF7" s="169"/>
      <c r="AG7" s="170"/>
      <c r="AH7" s="175"/>
      <c r="AI7" s="150"/>
    </row>
    <row r="8" spans="1:35" x14ac:dyDescent="0.25">
      <c r="A8" s="123">
        <v>2</v>
      </c>
      <c r="B8" s="181" t="str">
        <f>IF(F8="","",基本情報!$C$8)</f>
        <v/>
      </c>
      <c r="C8" s="144"/>
      <c r="D8" s="144"/>
      <c r="E8" s="144"/>
      <c r="F8" s="144"/>
      <c r="G8" s="144" t="str">
        <f t="shared" si="0"/>
        <v/>
      </c>
      <c r="H8" s="144" t="str">
        <f t="shared" ref="H8:H71" si="1">IF(F8="","",F8)</f>
        <v/>
      </c>
      <c r="I8" s="144"/>
      <c r="J8" s="144"/>
      <c r="K8" s="144">
        <v>2</v>
      </c>
      <c r="L8" s="265"/>
      <c r="M8" s="144"/>
      <c r="N8" s="176"/>
      <c r="O8" s="260" t="str">
        <f>基本情報!$C$4</f>
        <v>島根</v>
      </c>
      <c r="P8" s="180"/>
      <c r="Q8" s="177"/>
      <c r="R8" s="178"/>
      <c r="S8" s="180"/>
      <c r="T8" s="147">
        <v>2</v>
      </c>
      <c r="U8" s="177"/>
      <c r="V8" s="246"/>
      <c r="W8" s="144"/>
      <c r="X8" s="180">
        <v>2</v>
      </c>
      <c r="Y8" s="177"/>
      <c r="Z8" s="144"/>
      <c r="AA8" s="176"/>
      <c r="AB8" s="176">
        <v>2</v>
      </c>
      <c r="AC8" s="177"/>
      <c r="AD8" s="178"/>
      <c r="AE8" s="181"/>
      <c r="AF8" s="176"/>
      <c r="AG8" s="177"/>
      <c r="AH8" s="182"/>
      <c r="AI8" s="147"/>
    </row>
    <row r="9" spans="1:35" x14ac:dyDescent="0.25">
      <c r="A9" s="122">
        <v>3</v>
      </c>
      <c r="B9" s="188" t="str">
        <f>IF(F9="","",基本情報!$C$8)</f>
        <v/>
      </c>
      <c r="C9" s="145"/>
      <c r="D9" s="145"/>
      <c r="E9" s="145"/>
      <c r="F9" s="145"/>
      <c r="G9" s="145" t="str">
        <f t="shared" si="0"/>
        <v/>
      </c>
      <c r="H9" s="145" t="str">
        <f t="shared" si="1"/>
        <v/>
      </c>
      <c r="I9" s="145"/>
      <c r="J9" s="145"/>
      <c r="K9" s="145">
        <v>2</v>
      </c>
      <c r="L9" s="266"/>
      <c r="M9" s="145"/>
      <c r="N9" s="183"/>
      <c r="O9" s="261" t="str">
        <f>基本情報!$C$4</f>
        <v>島根</v>
      </c>
      <c r="P9" s="187"/>
      <c r="Q9" s="184"/>
      <c r="R9" s="185"/>
      <c r="S9" s="187"/>
      <c r="T9" s="148">
        <v>2</v>
      </c>
      <c r="U9" s="184"/>
      <c r="V9" s="247"/>
      <c r="W9" s="145"/>
      <c r="X9" s="187">
        <v>2</v>
      </c>
      <c r="Y9" s="184"/>
      <c r="Z9" s="145"/>
      <c r="AA9" s="183"/>
      <c r="AB9" s="183">
        <v>2</v>
      </c>
      <c r="AC9" s="184"/>
      <c r="AD9" s="185"/>
      <c r="AE9" s="188"/>
      <c r="AF9" s="183"/>
      <c r="AG9" s="184"/>
      <c r="AH9" s="189"/>
      <c r="AI9" s="148"/>
    </row>
    <row r="10" spans="1:35" x14ac:dyDescent="0.25">
      <c r="A10" s="123">
        <v>4</v>
      </c>
      <c r="B10" s="181" t="str">
        <f>IF(F10="","",基本情報!$C$8)</f>
        <v/>
      </c>
      <c r="C10" s="144"/>
      <c r="D10" s="144"/>
      <c r="E10" s="144"/>
      <c r="F10" s="144"/>
      <c r="G10" s="144" t="str">
        <f t="shared" si="0"/>
        <v/>
      </c>
      <c r="H10" s="144" t="str">
        <f t="shared" si="1"/>
        <v/>
      </c>
      <c r="I10" s="144"/>
      <c r="J10" s="144"/>
      <c r="K10" s="144">
        <v>2</v>
      </c>
      <c r="L10" s="265"/>
      <c r="M10" s="144"/>
      <c r="N10" s="176"/>
      <c r="O10" s="260" t="str">
        <f>基本情報!$C$4</f>
        <v>島根</v>
      </c>
      <c r="P10" s="180"/>
      <c r="Q10" s="177"/>
      <c r="R10" s="178"/>
      <c r="S10" s="180"/>
      <c r="T10" s="147">
        <v>2</v>
      </c>
      <c r="U10" s="177"/>
      <c r="V10" s="246"/>
      <c r="W10" s="144"/>
      <c r="X10" s="180">
        <v>2</v>
      </c>
      <c r="Y10" s="177"/>
      <c r="Z10" s="144"/>
      <c r="AA10" s="176"/>
      <c r="AB10" s="176">
        <v>2</v>
      </c>
      <c r="AC10" s="177"/>
      <c r="AD10" s="178"/>
      <c r="AE10" s="181"/>
      <c r="AF10" s="176"/>
      <c r="AG10" s="177"/>
      <c r="AH10" s="182"/>
      <c r="AI10" s="147"/>
    </row>
    <row r="11" spans="1:35" x14ac:dyDescent="0.25">
      <c r="A11" s="122">
        <v>5</v>
      </c>
      <c r="B11" s="188" t="str">
        <f>IF(F11="","",基本情報!$C$8)</f>
        <v/>
      </c>
      <c r="C11" s="145"/>
      <c r="D11" s="145"/>
      <c r="E11" s="145"/>
      <c r="F11" s="145"/>
      <c r="G11" s="145" t="str">
        <f t="shared" si="0"/>
        <v/>
      </c>
      <c r="H11" s="145" t="str">
        <f t="shared" si="1"/>
        <v/>
      </c>
      <c r="I11" s="145"/>
      <c r="J11" s="145"/>
      <c r="K11" s="145">
        <v>2</v>
      </c>
      <c r="L11" s="266"/>
      <c r="M11" s="145"/>
      <c r="N11" s="183"/>
      <c r="O11" s="261" t="str">
        <f>基本情報!$C$4</f>
        <v>島根</v>
      </c>
      <c r="P11" s="187"/>
      <c r="Q11" s="184"/>
      <c r="R11" s="185"/>
      <c r="S11" s="187"/>
      <c r="T11" s="148">
        <v>2</v>
      </c>
      <c r="U11" s="184"/>
      <c r="V11" s="247"/>
      <c r="W11" s="145"/>
      <c r="X11" s="187">
        <v>2</v>
      </c>
      <c r="Y11" s="184"/>
      <c r="Z11" s="145"/>
      <c r="AA11" s="183"/>
      <c r="AB11" s="183">
        <v>2</v>
      </c>
      <c r="AC11" s="184"/>
      <c r="AD11" s="185"/>
      <c r="AE11" s="188"/>
      <c r="AF11" s="183"/>
      <c r="AG11" s="184"/>
      <c r="AH11" s="189"/>
      <c r="AI11" s="148"/>
    </row>
    <row r="12" spans="1:35" x14ac:dyDescent="0.25">
      <c r="A12" s="123">
        <v>6</v>
      </c>
      <c r="B12" s="181" t="str">
        <f>IF(F12="","",基本情報!$C$8)</f>
        <v/>
      </c>
      <c r="C12" s="144"/>
      <c r="D12" s="144"/>
      <c r="E12" s="144"/>
      <c r="F12" s="144"/>
      <c r="G12" s="144" t="str">
        <f t="shared" si="0"/>
        <v/>
      </c>
      <c r="H12" s="144" t="str">
        <f t="shared" si="1"/>
        <v/>
      </c>
      <c r="I12" s="144"/>
      <c r="J12" s="144"/>
      <c r="K12" s="144">
        <v>2</v>
      </c>
      <c r="L12" s="265"/>
      <c r="M12" s="144"/>
      <c r="N12" s="176"/>
      <c r="O12" s="260" t="str">
        <f>基本情報!$C$4</f>
        <v>島根</v>
      </c>
      <c r="P12" s="180"/>
      <c r="Q12" s="177"/>
      <c r="R12" s="178"/>
      <c r="S12" s="180"/>
      <c r="T12" s="147">
        <v>2</v>
      </c>
      <c r="U12" s="177"/>
      <c r="V12" s="246"/>
      <c r="W12" s="144"/>
      <c r="X12" s="180">
        <v>2</v>
      </c>
      <c r="Y12" s="177"/>
      <c r="Z12" s="144"/>
      <c r="AA12" s="176"/>
      <c r="AB12" s="176">
        <v>2</v>
      </c>
      <c r="AC12" s="177"/>
      <c r="AD12" s="178"/>
      <c r="AE12" s="181"/>
      <c r="AF12" s="176"/>
      <c r="AG12" s="177"/>
      <c r="AH12" s="182"/>
      <c r="AI12" s="147"/>
    </row>
    <row r="13" spans="1:35" x14ac:dyDescent="0.25">
      <c r="A13" s="122">
        <v>7</v>
      </c>
      <c r="B13" s="188" t="str">
        <f>IF(F13="","",基本情報!$C$8)</f>
        <v/>
      </c>
      <c r="C13" s="145"/>
      <c r="D13" s="145"/>
      <c r="E13" s="145"/>
      <c r="F13" s="145"/>
      <c r="G13" s="145" t="str">
        <f t="shared" si="0"/>
        <v/>
      </c>
      <c r="H13" s="145" t="str">
        <f t="shared" si="1"/>
        <v/>
      </c>
      <c r="I13" s="145"/>
      <c r="J13" s="145"/>
      <c r="K13" s="145">
        <v>2</v>
      </c>
      <c r="L13" s="266"/>
      <c r="M13" s="145"/>
      <c r="N13" s="183"/>
      <c r="O13" s="261" t="str">
        <f>基本情報!$C$4</f>
        <v>島根</v>
      </c>
      <c r="P13" s="187"/>
      <c r="Q13" s="184"/>
      <c r="R13" s="185"/>
      <c r="S13" s="187"/>
      <c r="T13" s="148">
        <v>2</v>
      </c>
      <c r="U13" s="184"/>
      <c r="V13" s="247"/>
      <c r="W13" s="145"/>
      <c r="X13" s="187">
        <v>2</v>
      </c>
      <c r="Y13" s="184"/>
      <c r="Z13" s="145"/>
      <c r="AA13" s="183"/>
      <c r="AB13" s="183">
        <v>2</v>
      </c>
      <c r="AC13" s="184"/>
      <c r="AD13" s="185"/>
      <c r="AE13" s="188"/>
      <c r="AF13" s="183"/>
      <c r="AG13" s="184"/>
      <c r="AH13" s="189"/>
      <c r="AI13" s="148"/>
    </row>
    <row r="14" spans="1:35" x14ac:dyDescent="0.25">
      <c r="A14" s="123">
        <v>8</v>
      </c>
      <c r="B14" s="181" t="str">
        <f>IF(F14="","",基本情報!$C$8)</f>
        <v/>
      </c>
      <c r="C14" s="144"/>
      <c r="D14" s="144"/>
      <c r="E14" s="144"/>
      <c r="F14" s="144"/>
      <c r="G14" s="144" t="str">
        <f t="shared" si="0"/>
        <v/>
      </c>
      <c r="H14" s="144" t="str">
        <f t="shared" si="1"/>
        <v/>
      </c>
      <c r="I14" s="144"/>
      <c r="J14" s="144"/>
      <c r="K14" s="144">
        <v>2</v>
      </c>
      <c r="L14" s="265"/>
      <c r="M14" s="144"/>
      <c r="N14" s="176"/>
      <c r="O14" s="260" t="str">
        <f>基本情報!$C$4</f>
        <v>島根</v>
      </c>
      <c r="P14" s="180"/>
      <c r="Q14" s="177"/>
      <c r="R14" s="178"/>
      <c r="S14" s="180"/>
      <c r="T14" s="147">
        <v>2</v>
      </c>
      <c r="U14" s="177"/>
      <c r="V14" s="246"/>
      <c r="W14" s="144"/>
      <c r="X14" s="180">
        <v>2</v>
      </c>
      <c r="Y14" s="177"/>
      <c r="Z14" s="144"/>
      <c r="AA14" s="176"/>
      <c r="AB14" s="176">
        <v>2</v>
      </c>
      <c r="AC14" s="177"/>
      <c r="AD14" s="178"/>
      <c r="AE14" s="181"/>
      <c r="AF14" s="176"/>
      <c r="AG14" s="177"/>
      <c r="AH14" s="182"/>
      <c r="AI14" s="147"/>
    </row>
    <row r="15" spans="1:35" x14ac:dyDescent="0.25">
      <c r="A15" s="122">
        <v>9</v>
      </c>
      <c r="B15" s="188" t="str">
        <f>IF(F15="","",基本情報!$C$8)</f>
        <v/>
      </c>
      <c r="C15" s="145"/>
      <c r="D15" s="145"/>
      <c r="E15" s="145"/>
      <c r="F15" s="145"/>
      <c r="G15" s="145" t="str">
        <f t="shared" si="0"/>
        <v/>
      </c>
      <c r="H15" s="145" t="str">
        <f t="shared" si="1"/>
        <v/>
      </c>
      <c r="I15" s="145"/>
      <c r="J15" s="145"/>
      <c r="K15" s="145">
        <v>2</v>
      </c>
      <c r="L15" s="183"/>
      <c r="M15" s="145"/>
      <c r="N15" s="183"/>
      <c r="O15" s="261" t="str">
        <f>基本情報!$C$4</f>
        <v>島根</v>
      </c>
      <c r="P15" s="187"/>
      <c r="Q15" s="184"/>
      <c r="R15" s="185"/>
      <c r="S15" s="187"/>
      <c r="T15" s="148">
        <v>2</v>
      </c>
      <c r="U15" s="184"/>
      <c r="V15" s="247"/>
      <c r="W15" s="145"/>
      <c r="X15" s="187">
        <v>2</v>
      </c>
      <c r="Y15" s="184"/>
      <c r="Z15" s="145"/>
      <c r="AA15" s="183"/>
      <c r="AB15" s="183">
        <v>2</v>
      </c>
      <c r="AC15" s="184"/>
      <c r="AD15" s="185"/>
      <c r="AE15" s="188"/>
      <c r="AF15" s="183"/>
      <c r="AG15" s="184"/>
      <c r="AH15" s="189"/>
      <c r="AI15" s="148"/>
    </row>
    <row r="16" spans="1:35" x14ac:dyDescent="0.25">
      <c r="A16" s="123">
        <v>10</v>
      </c>
      <c r="B16" s="181" t="str">
        <f>IF(F16="","",基本情報!$C$8)</f>
        <v/>
      </c>
      <c r="C16" s="144"/>
      <c r="D16" s="144"/>
      <c r="E16" s="144"/>
      <c r="F16" s="144"/>
      <c r="G16" s="144" t="str">
        <f t="shared" si="0"/>
        <v/>
      </c>
      <c r="H16" s="144" t="str">
        <f t="shared" si="1"/>
        <v/>
      </c>
      <c r="I16" s="144"/>
      <c r="J16" s="144"/>
      <c r="K16" s="144">
        <v>2</v>
      </c>
      <c r="L16" s="176"/>
      <c r="M16" s="144"/>
      <c r="N16" s="176"/>
      <c r="O16" s="260" t="str">
        <f>基本情報!$C$4</f>
        <v>島根</v>
      </c>
      <c r="P16" s="180"/>
      <c r="Q16" s="177"/>
      <c r="R16" s="178"/>
      <c r="S16" s="180"/>
      <c r="T16" s="147">
        <v>2</v>
      </c>
      <c r="U16" s="177"/>
      <c r="V16" s="246"/>
      <c r="W16" s="144"/>
      <c r="X16" s="180">
        <v>2</v>
      </c>
      <c r="Y16" s="177"/>
      <c r="Z16" s="144"/>
      <c r="AA16" s="176"/>
      <c r="AB16" s="176">
        <v>2</v>
      </c>
      <c r="AC16" s="177"/>
      <c r="AD16" s="178"/>
      <c r="AE16" s="181"/>
      <c r="AF16" s="176"/>
      <c r="AG16" s="177"/>
      <c r="AH16" s="182"/>
      <c r="AI16" s="147"/>
    </row>
    <row r="17" spans="1:35" x14ac:dyDescent="0.25">
      <c r="A17" s="122">
        <v>11</v>
      </c>
      <c r="B17" s="188" t="str">
        <f>IF(F17="","",基本情報!$C$8)</f>
        <v/>
      </c>
      <c r="C17" s="145"/>
      <c r="D17" s="145"/>
      <c r="E17" s="145"/>
      <c r="F17" s="145"/>
      <c r="G17" s="145" t="str">
        <f t="shared" ref="G17:G70" si="2">IF(F17="","",ASC(PHONETIC(F17)))</f>
        <v/>
      </c>
      <c r="H17" s="145" t="str">
        <f t="shared" si="1"/>
        <v/>
      </c>
      <c r="I17" s="145"/>
      <c r="J17" s="145"/>
      <c r="K17" s="145">
        <v>2</v>
      </c>
      <c r="L17" s="183"/>
      <c r="M17" s="145"/>
      <c r="N17" s="183"/>
      <c r="O17" s="261" t="str">
        <f>基本情報!$C$4</f>
        <v>島根</v>
      </c>
      <c r="P17" s="187"/>
      <c r="Q17" s="184"/>
      <c r="R17" s="185"/>
      <c r="S17" s="187"/>
      <c r="T17" s="148">
        <v>2</v>
      </c>
      <c r="U17" s="184"/>
      <c r="V17" s="247"/>
      <c r="W17" s="145"/>
      <c r="X17" s="187">
        <v>2</v>
      </c>
      <c r="Y17" s="184"/>
      <c r="Z17" s="145"/>
      <c r="AA17" s="183"/>
      <c r="AB17" s="183">
        <v>2</v>
      </c>
      <c r="AC17" s="184"/>
      <c r="AD17" s="185"/>
      <c r="AE17" s="188"/>
      <c r="AF17" s="183"/>
      <c r="AG17" s="184"/>
      <c r="AH17" s="189"/>
      <c r="AI17" s="148"/>
    </row>
    <row r="18" spans="1:35" x14ac:dyDescent="0.25">
      <c r="A18" s="123">
        <v>12</v>
      </c>
      <c r="B18" s="181" t="str">
        <f>IF(F18="","",基本情報!$C$8)</f>
        <v/>
      </c>
      <c r="C18" s="144"/>
      <c r="D18" s="144"/>
      <c r="E18" s="144"/>
      <c r="F18" s="144"/>
      <c r="G18" s="144" t="str">
        <f t="shared" si="2"/>
        <v/>
      </c>
      <c r="H18" s="144" t="str">
        <f t="shared" si="1"/>
        <v/>
      </c>
      <c r="I18" s="144"/>
      <c r="J18" s="144"/>
      <c r="K18" s="144">
        <v>2</v>
      </c>
      <c r="L18" s="176"/>
      <c r="M18" s="144"/>
      <c r="N18" s="176"/>
      <c r="O18" s="260" t="str">
        <f>基本情報!$C$4</f>
        <v>島根</v>
      </c>
      <c r="P18" s="180"/>
      <c r="Q18" s="177"/>
      <c r="R18" s="178"/>
      <c r="S18" s="180"/>
      <c r="T18" s="147">
        <v>2</v>
      </c>
      <c r="U18" s="177"/>
      <c r="V18" s="246"/>
      <c r="W18" s="144"/>
      <c r="X18" s="180">
        <v>2</v>
      </c>
      <c r="Y18" s="177"/>
      <c r="Z18" s="144"/>
      <c r="AA18" s="176"/>
      <c r="AB18" s="176">
        <v>2</v>
      </c>
      <c r="AC18" s="177"/>
      <c r="AD18" s="178"/>
      <c r="AE18" s="181"/>
      <c r="AF18" s="176"/>
      <c r="AG18" s="177"/>
      <c r="AH18" s="182"/>
      <c r="AI18" s="147"/>
    </row>
    <row r="19" spans="1:35" x14ac:dyDescent="0.25">
      <c r="A19" s="122">
        <v>13</v>
      </c>
      <c r="B19" s="188" t="str">
        <f>IF(F19="","",基本情報!$C$8)</f>
        <v/>
      </c>
      <c r="C19" s="145"/>
      <c r="D19" s="145"/>
      <c r="E19" s="145"/>
      <c r="F19" s="145"/>
      <c r="G19" s="145" t="str">
        <f t="shared" si="2"/>
        <v/>
      </c>
      <c r="H19" s="145" t="str">
        <f t="shared" si="1"/>
        <v/>
      </c>
      <c r="I19" s="145"/>
      <c r="J19" s="145"/>
      <c r="K19" s="145">
        <v>2</v>
      </c>
      <c r="L19" s="183"/>
      <c r="M19" s="145"/>
      <c r="N19" s="183"/>
      <c r="O19" s="261" t="str">
        <f>基本情報!$C$4</f>
        <v>島根</v>
      </c>
      <c r="P19" s="187"/>
      <c r="Q19" s="184"/>
      <c r="R19" s="185"/>
      <c r="S19" s="187"/>
      <c r="T19" s="148">
        <v>2</v>
      </c>
      <c r="U19" s="184"/>
      <c r="V19" s="247"/>
      <c r="W19" s="145"/>
      <c r="X19" s="187">
        <v>2</v>
      </c>
      <c r="Y19" s="184"/>
      <c r="Z19" s="145"/>
      <c r="AA19" s="183"/>
      <c r="AB19" s="183">
        <v>2</v>
      </c>
      <c r="AC19" s="184"/>
      <c r="AD19" s="185"/>
      <c r="AE19" s="188"/>
      <c r="AF19" s="183"/>
      <c r="AG19" s="184"/>
      <c r="AH19" s="189"/>
      <c r="AI19" s="148"/>
    </row>
    <row r="20" spans="1:35" x14ac:dyDescent="0.25">
      <c r="A20" s="123">
        <v>14</v>
      </c>
      <c r="B20" s="181" t="str">
        <f>IF(F20="","",基本情報!$C$8)</f>
        <v/>
      </c>
      <c r="C20" s="144"/>
      <c r="D20" s="144"/>
      <c r="E20" s="144"/>
      <c r="F20" s="144"/>
      <c r="G20" s="144" t="str">
        <f t="shared" si="2"/>
        <v/>
      </c>
      <c r="H20" s="144" t="str">
        <f t="shared" si="1"/>
        <v/>
      </c>
      <c r="I20" s="144"/>
      <c r="J20" s="144"/>
      <c r="K20" s="144">
        <v>2</v>
      </c>
      <c r="L20" s="176"/>
      <c r="M20" s="144"/>
      <c r="N20" s="176"/>
      <c r="O20" s="260" t="str">
        <f>基本情報!$C$4</f>
        <v>島根</v>
      </c>
      <c r="P20" s="180"/>
      <c r="Q20" s="177"/>
      <c r="R20" s="178"/>
      <c r="S20" s="180"/>
      <c r="T20" s="147">
        <v>2</v>
      </c>
      <c r="U20" s="177"/>
      <c r="V20" s="246"/>
      <c r="W20" s="144"/>
      <c r="X20" s="180">
        <v>2</v>
      </c>
      <c r="Y20" s="177"/>
      <c r="Z20" s="144"/>
      <c r="AA20" s="176"/>
      <c r="AB20" s="176">
        <v>2</v>
      </c>
      <c r="AC20" s="177"/>
      <c r="AD20" s="178"/>
      <c r="AE20" s="181"/>
      <c r="AF20" s="176"/>
      <c r="AG20" s="177"/>
      <c r="AH20" s="182"/>
      <c r="AI20" s="147"/>
    </row>
    <row r="21" spans="1:35" x14ac:dyDescent="0.25">
      <c r="A21" s="122">
        <v>15</v>
      </c>
      <c r="B21" s="188" t="str">
        <f>IF(F21="","",基本情報!$C$8)</f>
        <v/>
      </c>
      <c r="C21" s="145"/>
      <c r="D21" s="145"/>
      <c r="E21" s="145"/>
      <c r="F21" s="145"/>
      <c r="G21" s="145" t="str">
        <f t="shared" si="2"/>
        <v/>
      </c>
      <c r="H21" s="145" t="str">
        <f t="shared" si="1"/>
        <v/>
      </c>
      <c r="I21" s="145"/>
      <c r="J21" s="145"/>
      <c r="K21" s="145">
        <v>2</v>
      </c>
      <c r="L21" s="183"/>
      <c r="M21" s="145"/>
      <c r="N21" s="183"/>
      <c r="O21" s="261" t="str">
        <f>基本情報!$C$4</f>
        <v>島根</v>
      </c>
      <c r="P21" s="187"/>
      <c r="Q21" s="184"/>
      <c r="R21" s="185"/>
      <c r="S21" s="187"/>
      <c r="T21" s="148">
        <v>2</v>
      </c>
      <c r="U21" s="184"/>
      <c r="V21" s="247"/>
      <c r="W21" s="145"/>
      <c r="X21" s="187">
        <v>2</v>
      </c>
      <c r="Y21" s="184"/>
      <c r="Z21" s="145"/>
      <c r="AA21" s="183"/>
      <c r="AB21" s="183">
        <v>2</v>
      </c>
      <c r="AC21" s="184"/>
      <c r="AD21" s="185"/>
      <c r="AE21" s="188"/>
      <c r="AF21" s="183"/>
      <c r="AG21" s="184"/>
      <c r="AH21" s="189"/>
      <c r="AI21" s="148"/>
    </row>
    <row r="22" spans="1:35" x14ac:dyDescent="0.25">
      <c r="A22" s="123">
        <v>16</v>
      </c>
      <c r="B22" s="181" t="str">
        <f>IF(F22="","",基本情報!$C$8)</f>
        <v/>
      </c>
      <c r="C22" s="144"/>
      <c r="D22" s="144"/>
      <c r="E22" s="144"/>
      <c r="F22" s="144"/>
      <c r="G22" s="144" t="str">
        <f t="shared" si="2"/>
        <v/>
      </c>
      <c r="H22" s="144" t="str">
        <f t="shared" si="1"/>
        <v/>
      </c>
      <c r="I22" s="144"/>
      <c r="J22" s="144"/>
      <c r="K22" s="144">
        <v>2</v>
      </c>
      <c r="L22" s="176"/>
      <c r="M22" s="144"/>
      <c r="N22" s="176"/>
      <c r="O22" s="260" t="str">
        <f>基本情報!$C$4</f>
        <v>島根</v>
      </c>
      <c r="P22" s="180"/>
      <c r="Q22" s="177"/>
      <c r="R22" s="178"/>
      <c r="S22" s="180"/>
      <c r="T22" s="147">
        <v>2</v>
      </c>
      <c r="U22" s="177"/>
      <c r="V22" s="246"/>
      <c r="W22" s="144"/>
      <c r="X22" s="180">
        <v>2</v>
      </c>
      <c r="Y22" s="177"/>
      <c r="Z22" s="144"/>
      <c r="AA22" s="176"/>
      <c r="AB22" s="176">
        <v>2</v>
      </c>
      <c r="AC22" s="177"/>
      <c r="AD22" s="178"/>
      <c r="AE22" s="181"/>
      <c r="AF22" s="176"/>
      <c r="AG22" s="177"/>
      <c r="AH22" s="182"/>
      <c r="AI22" s="147"/>
    </row>
    <row r="23" spans="1:35" x14ac:dyDescent="0.25">
      <c r="A23" s="122">
        <v>17</v>
      </c>
      <c r="B23" s="188" t="str">
        <f>IF(F23="","",基本情報!$C$8)</f>
        <v/>
      </c>
      <c r="C23" s="145"/>
      <c r="D23" s="145"/>
      <c r="E23" s="145"/>
      <c r="F23" s="145"/>
      <c r="G23" s="145" t="str">
        <f t="shared" si="2"/>
        <v/>
      </c>
      <c r="H23" s="145" t="str">
        <f t="shared" si="1"/>
        <v/>
      </c>
      <c r="I23" s="145"/>
      <c r="J23" s="145"/>
      <c r="K23" s="145">
        <v>2</v>
      </c>
      <c r="L23" s="183"/>
      <c r="M23" s="145"/>
      <c r="N23" s="183"/>
      <c r="O23" s="261" t="str">
        <f>基本情報!$C$4</f>
        <v>島根</v>
      </c>
      <c r="P23" s="187"/>
      <c r="Q23" s="184"/>
      <c r="R23" s="185"/>
      <c r="S23" s="187"/>
      <c r="T23" s="148">
        <v>2</v>
      </c>
      <c r="U23" s="184"/>
      <c r="V23" s="247"/>
      <c r="W23" s="145"/>
      <c r="X23" s="187">
        <v>2</v>
      </c>
      <c r="Y23" s="184"/>
      <c r="Z23" s="145"/>
      <c r="AA23" s="183"/>
      <c r="AB23" s="183">
        <v>2</v>
      </c>
      <c r="AC23" s="184"/>
      <c r="AD23" s="185"/>
      <c r="AE23" s="188"/>
      <c r="AF23" s="183"/>
      <c r="AG23" s="184"/>
      <c r="AH23" s="189"/>
      <c r="AI23" s="148"/>
    </row>
    <row r="24" spans="1:35" x14ac:dyDescent="0.25">
      <c r="A24" s="123">
        <v>18</v>
      </c>
      <c r="B24" s="181" t="str">
        <f>IF(F24="","",基本情報!$C$8)</f>
        <v/>
      </c>
      <c r="C24" s="144"/>
      <c r="D24" s="144"/>
      <c r="E24" s="144"/>
      <c r="F24" s="144"/>
      <c r="G24" s="144" t="str">
        <f t="shared" si="2"/>
        <v/>
      </c>
      <c r="H24" s="144" t="str">
        <f t="shared" si="1"/>
        <v/>
      </c>
      <c r="I24" s="144"/>
      <c r="J24" s="144"/>
      <c r="K24" s="144">
        <v>2</v>
      </c>
      <c r="L24" s="176"/>
      <c r="M24" s="144"/>
      <c r="N24" s="176"/>
      <c r="O24" s="260" t="str">
        <f>基本情報!$C$4</f>
        <v>島根</v>
      </c>
      <c r="P24" s="180"/>
      <c r="Q24" s="177"/>
      <c r="R24" s="178"/>
      <c r="S24" s="180"/>
      <c r="T24" s="147">
        <v>2</v>
      </c>
      <c r="U24" s="177"/>
      <c r="V24" s="246"/>
      <c r="W24" s="144"/>
      <c r="X24" s="180">
        <v>2</v>
      </c>
      <c r="Y24" s="177"/>
      <c r="Z24" s="144"/>
      <c r="AA24" s="176"/>
      <c r="AB24" s="176">
        <v>2</v>
      </c>
      <c r="AC24" s="177"/>
      <c r="AD24" s="178"/>
      <c r="AE24" s="181"/>
      <c r="AF24" s="176"/>
      <c r="AG24" s="177"/>
      <c r="AH24" s="182"/>
      <c r="AI24" s="147"/>
    </row>
    <row r="25" spans="1:35" x14ac:dyDescent="0.25">
      <c r="A25" s="122">
        <v>19</v>
      </c>
      <c r="B25" s="188" t="str">
        <f>IF(F25="","",基本情報!$C$8)</f>
        <v/>
      </c>
      <c r="C25" s="145"/>
      <c r="D25" s="145"/>
      <c r="E25" s="145"/>
      <c r="F25" s="145"/>
      <c r="G25" s="145" t="str">
        <f t="shared" si="2"/>
        <v/>
      </c>
      <c r="H25" s="145" t="str">
        <f t="shared" si="1"/>
        <v/>
      </c>
      <c r="I25" s="145"/>
      <c r="J25" s="145"/>
      <c r="K25" s="145">
        <v>2</v>
      </c>
      <c r="L25" s="183"/>
      <c r="M25" s="145"/>
      <c r="N25" s="183"/>
      <c r="O25" s="261" t="str">
        <f>基本情報!$C$4</f>
        <v>島根</v>
      </c>
      <c r="P25" s="187"/>
      <c r="Q25" s="184"/>
      <c r="R25" s="185"/>
      <c r="S25" s="187"/>
      <c r="T25" s="148">
        <v>2</v>
      </c>
      <c r="U25" s="184"/>
      <c r="V25" s="247"/>
      <c r="W25" s="145"/>
      <c r="X25" s="187">
        <v>2</v>
      </c>
      <c r="Y25" s="184"/>
      <c r="Z25" s="145"/>
      <c r="AA25" s="183"/>
      <c r="AB25" s="183">
        <v>2</v>
      </c>
      <c r="AC25" s="184"/>
      <c r="AD25" s="185"/>
      <c r="AE25" s="188"/>
      <c r="AF25" s="183"/>
      <c r="AG25" s="184"/>
      <c r="AH25" s="189"/>
      <c r="AI25" s="148"/>
    </row>
    <row r="26" spans="1:35" x14ac:dyDescent="0.25">
      <c r="A26" s="123">
        <v>20</v>
      </c>
      <c r="B26" s="181" t="str">
        <f>IF(F26="","",基本情報!$C$8)</f>
        <v/>
      </c>
      <c r="C26" s="144"/>
      <c r="D26" s="144"/>
      <c r="E26" s="144"/>
      <c r="F26" s="144"/>
      <c r="G26" s="144" t="str">
        <f t="shared" si="2"/>
        <v/>
      </c>
      <c r="H26" s="144" t="str">
        <f t="shared" si="1"/>
        <v/>
      </c>
      <c r="I26" s="144"/>
      <c r="J26" s="144"/>
      <c r="K26" s="144">
        <v>2</v>
      </c>
      <c r="L26" s="176"/>
      <c r="M26" s="144"/>
      <c r="N26" s="176"/>
      <c r="O26" s="260" t="str">
        <f>基本情報!$C$4</f>
        <v>島根</v>
      </c>
      <c r="P26" s="180"/>
      <c r="Q26" s="177"/>
      <c r="R26" s="178"/>
      <c r="S26" s="180"/>
      <c r="T26" s="147">
        <v>2</v>
      </c>
      <c r="U26" s="177"/>
      <c r="V26" s="246"/>
      <c r="W26" s="144"/>
      <c r="X26" s="180">
        <v>2</v>
      </c>
      <c r="Y26" s="177"/>
      <c r="Z26" s="144"/>
      <c r="AA26" s="176"/>
      <c r="AB26" s="176">
        <v>2</v>
      </c>
      <c r="AC26" s="177"/>
      <c r="AD26" s="178"/>
      <c r="AE26" s="181"/>
      <c r="AF26" s="176"/>
      <c r="AG26" s="177"/>
      <c r="AH26" s="182"/>
      <c r="AI26" s="147"/>
    </row>
    <row r="27" spans="1:35" x14ac:dyDescent="0.25">
      <c r="A27" s="122">
        <v>21</v>
      </c>
      <c r="B27" s="188" t="str">
        <f>IF(F27="","",基本情報!$C$8)</f>
        <v/>
      </c>
      <c r="C27" s="145"/>
      <c r="D27" s="145"/>
      <c r="E27" s="145"/>
      <c r="F27" s="145"/>
      <c r="G27" s="145" t="str">
        <f t="shared" si="2"/>
        <v/>
      </c>
      <c r="H27" s="145" t="str">
        <f t="shared" si="1"/>
        <v/>
      </c>
      <c r="I27" s="145"/>
      <c r="J27" s="145"/>
      <c r="K27" s="145">
        <v>2</v>
      </c>
      <c r="L27" s="183"/>
      <c r="M27" s="145"/>
      <c r="N27" s="183"/>
      <c r="O27" s="261" t="str">
        <f>基本情報!$C$4</f>
        <v>島根</v>
      </c>
      <c r="P27" s="187"/>
      <c r="Q27" s="184"/>
      <c r="R27" s="185"/>
      <c r="S27" s="187"/>
      <c r="T27" s="148">
        <v>2</v>
      </c>
      <c r="U27" s="184"/>
      <c r="V27" s="247"/>
      <c r="W27" s="145"/>
      <c r="X27" s="187">
        <v>2</v>
      </c>
      <c r="Y27" s="184"/>
      <c r="Z27" s="145"/>
      <c r="AA27" s="183"/>
      <c r="AB27" s="183">
        <v>2</v>
      </c>
      <c r="AC27" s="184"/>
      <c r="AD27" s="185"/>
      <c r="AE27" s="188"/>
      <c r="AF27" s="183"/>
      <c r="AG27" s="184"/>
      <c r="AH27" s="189"/>
      <c r="AI27" s="148"/>
    </row>
    <row r="28" spans="1:35" x14ac:dyDescent="0.25">
      <c r="A28" s="123">
        <v>22</v>
      </c>
      <c r="B28" s="181" t="str">
        <f>IF(F28="","",基本情報!$C$8)</f>
        <v/>
      </c>
      <c r="C28" s="144"/>
      <c r="D28" s="144"/>
      <c r="E28" s="144"/>
      <c r="F28" s="144"/>
      <c r="G28" s="144" t="str">
        <f t="shared" si="2"/>
        <v/>
      </c>
      <c r="H28" s="144" t="str">
        <f t="shared" si="1"/>
        <v/>
      </c>
      <c r="I28" s="144"/>
      <c r="J28" s="144"/>
      <c r="K28" s="144">
        <v>2</v>
      </c>
      <c r="L28" s="176"/>
      <c r="M28" s="144"/>
      <c r="N28" s="176"/>
      <c r="O28" s="260" t="str">
        <f>基本情報!$C$4</f>
        <v>島根</v>
      </c>
      <c r="P28" s="180"/>
      <c r="Q28" s="177"/>
      <c r="R28" s="178"/>
      <c r="S28" s="180"/>
      <c r="T28" s="147">
        <v>2</v>
      </c>
      <c r="U28" s="177"/>
      <c r="V28" s="246"/>
      <c r="W28" s="144"/>
      <c r="X28" s="180">
        <v>2</v>
      </c>
      <c r="Y28" s="177"/>
      <c r="Z28" s="144"/>
      <c r="AA28" s="176"/>
      <c r="AB28" s="176">
        <v>2</v>
      </c>
      <c r="AC28" s="177"/>
      <c r="AD28" s="178"/>
      <c r="AE28" s="181"/>
      <c r="AF28" s="176"/>
      <c r="AG28" s="177"/>
      <c r="AH28" s="182"/>
      <c r="AI28" s="147"/>
    </row>
    <row r="29" spans="1:35" x14ac:dyDescent="0.25">
      <c r="A29" s="122">
        <v>23</v>
      </c>
      <c r="B29" s="188" t="str">
        <f>IF(F29="","",基本情報!$C$8)</f>
        <v/>
      </c>
      <c r="C29" s="145"/>
      <c r="D29" s="145"/>
      <c r="E29" s="145"/>
      <c r="F29" s="145"/>
      <c r="G29" s="145" t="str">
        <f t="shared" si="2"/>
        <v/>
      </c>
      <c r="H29" s="145" t="str">
        <f t="shared" si="1"/>
        <v/>
      </c>
      <c r="I29" s="145"/>
      <c r="J29" s="145"/>
      <c r="K29" s="145">
        <v>2</v>
      </c>
      <c r="L29" s="183"/>
      <c r="M29" s="145"/>
      <c r="N29" s="183"/>
      <c r="O29" s="261" t="str">
        <f>基本情報!$C$4</f>
        <v>島根</v>
      </c>
      <c r="P29" s="187"/>
      <c r="Q29" s="184"/>
      <c r="R29" s="185"/>
      <c r="S29" s="187"/>
      <c r="T29" s="148">
        <v>2</v>
      </c>
      <c r="U29" s="184"/>
      <c r="V29" s="247"/>
      <c r="W29" s="145"/>
      <c r="X29" s="187">
        <v>2</v>
      </c>
      <c r="Y29" s="184"/>
      <c r="Z29" s="145"/>
      <c r="AA29" s="183"/>
      <c r="AB29" s="183">
        <v>2</v>
      </c>
      <c r="AC29" s="184"/>
      <c r="AD29" s="185"/>
      <c r="AE29" s="188"/>
      <c r="AF29" s="183"/>
      <c r="AG29" s="184"/>
      <c r="AH29" s="189"/>
      <c r="AI29" s="148"/>
    </row>
    <row r="30" spans="1:35" x14ac:dyDescent="0.25">
      <c r="A30" s="123">
        <v>24</v>
      </c>
      <c r="B30" s="181" t="str">
        <f>IF(F30="","",基本情報!$C$8)</f>
        <v/>
      </c>
      <c r="C30" s="144"/>
      <c r="D30" s="144"/>
      <c r="E30" s="144"/>
      <c r="F30" s="144"/>
      <c r="G30" s="144" t="str">
        <f t="shared" si="2"/>
        <v/>
      </c>
      <c r="H30" s="144" t="str">
        <f t="shared" si="1"/>
        <v/>
      </c>
      <c r="I30" s="144"/>
      <c r="J30" s="144"/>
      <c r="K30" s="144">
        <v>2</v>
      </c>
      <c r="L30" s="176"/>
      <c r="M30" s="144"/>
      <c r="N30" s="176"/>
      <c r="O30" s="260" t="str">
        <f>基本情報!$C$4</f>
        <v>島根</v>
      </c>
      <c r="P30" s="180"/>
      <c r="Q30" s="177"/>
      <c r="R30" s="178"/>
      <c r="S30" s="180"/>
      <c r="T30" s="147">
        <v>2</v>
      </c>
      <c r="U30" s="177"/>
      <c r="V30" s="246"/>
      <c r="W30" s="144"/>
      <c r="X30" s="180">
        <v>2</v>
      </c>
      <c r="Y30" s="177"/>
      <c r="Z30" s="144"/>
      <c r="AA30" s="176"/>
      <c r="AB30" s="176">
        <v>2</v>
      </c>
      <c r="AC30" s="177"/>
      <c r="AD30" s="178"/>
      <c r="AE30" s="181"/>
      <c r="AF30" s="176"/>
      <c r="AG30" s="177"/>
      <c r="AH30" s="182"/>
      <c r="AI30" s="147"/>
    </row>
    <row r="31" spans="1:35" x14ac:dyDescent="0.25">
      <c r="A31" s="122">
        <v>25</v>
      </c>
      <c r="B31" s="188" t="str">
        <f>IF(F31="","",基本情報!$C$8)</f>
        <v/>
      </c>
      <c r="C31" s="145"/>
      <c r="D31" s="145"/>
      <c r="E31" s="145"/>
      <c r="F31" s="145"/>
      <c r="G31" s="145" t="str">
        <f t="shared" si="2"/>
        <v/>
      </c>
      <c r="H31" s="145" t="str">
        <f t="shared" si="1"/>
        <v/>
      </c>
      <c r="I31" s="145"/>
      <c r="J31" s="145"/>
      <c r="K31" s="145">
        <v>2</v>
      </c>
      <c r="L31" s="183"/>
      <c r="M31" s="145"/>
      <c r="N31" s="183"/>
      <c r="O31" s="261" t="str">
        <f>基本情報!$C$4</f>
        <v>島根</v>
      </c>
      <c r="P31" s="187"/>
      <c r="Q31" s="184"/>
      <c r="R31" s="185"/>
      <c r="S31" s="187"/>
      <c r="T31" s="148">
        <v>2</v>
      </c>
      <c r="U31" s="184"/>
      <c r="V31" s="247"/>
      <c r="W31" s="145"/>
      <c r="X31" s="187">
        <v>2</v>
      </c>
      <c r="Y31" s="184"/>
      <c r="Z31" s="145"/>
      <c r="AA31" s="183"/>
      <c r="AB31" s="183">
        <v>2</v>
      </c>
      <c r="AC31" s="184"/>
      <c r="AD31" s="185"/>
      <c r="AE31" s="188"/>
      <c r="AF31" s="183"/>
      <c r="AG31" s="184"/>
      <c r="AH31" s="189"/>
      <c r="AI31" s="148"/>
    </row>
    <row r="32" spans="1:35" x14ac:dyDescent="0.25">
      <c r="A32" s="123">
        <v>26</v>
      </c>
      <c r="B32" s="181" t="str">
        <f>IF(F32="","",基本情報!$C$8)</f>
        <v/>
      </c>
      <c r="C32" s="144"/>
      <c r="D32" s="144"/>
      <c r="E32" s="144"/>
      <c r="F32" s="144"/>
      <c r="G32" s="144" t="str">
        <f t="shared" si="2"/>
        <v/>
      </c>
      <c r="H32" s="144" t="str">
        <f t="shared" si="1"/>
        <v/>
      </c>
      <c r="I32" s="144"/>
      <c r="J32" s="144"/>
      <c r="K32" s="144">
        <v>2</v>
      </c>
      <c r="L32" s="176"/>
      <c r="M32" s="144"/>
      <c r="N32" s="176"/>
      <c r="O32" s="260" t="str">
        <f>基本情報!$C$4</f>
        <v>島根</v>
      </c>
      <c r="P32" s="180"/>
      <c r="Q32" s="177"/>
      <c r="R32" s="178"/>
      <c r="S32" s="180"/>
      <c r="T32" s="147">
        <v>2</v>
      </c>
      <c r="U32" s="177"/>
      <c r="V32" s="246"/>
      <c r="W32" s="144"/>
      <c r="X32" s="180">
        <v>2</v>
      </c>
      <c r="Y32" s="177"/>
      <c r="Z32" s="144"/>
      <c r="AA32" s="176"/>
      <c r="AB32" s="176">
        <v>2</v>
      </c>
      <c r="AC32" s="177"/>
      <c r="AD32" s="178"/>
      <c r="AE32" s="181"/>
      <c r="AF32" s="176"/>
      <c r="AG32" s="177"/>
      <c r="AH32" s="182"/>
      <c r="AI32" s="147"/>
    </row>
    <row r="33" spans="1:35" x14ac:dyDescent="0.25">
      <c r="A33" s="122">
        <v>27</v>
      </c>
      <c r="B33" s="188" t="str">
        <f>IF(F33="","",基本情報!$C$8)</f>
        <v/>
      </c>
      <c r="C33" s="145"/>
      <c r="D33" s="145"/>
      <c r="E33" s="145"/>
      <c r="F33" s="145"/>
      <c r="G33" s="145" t="str">
        <f t="shared" si="2"/>
        <v/>
      </c>
      <c r="H33" s="145" t="str">
        <f t="shared" si="1"/>
        <v/>
      </c>
      <c r="I33" s="145"/>
      <c r="J33" s="145"/>
      <c r="K33" s="145">
        <v>2</v>
      </c>
      <c r="L33" s="183"/>
      <c r="M33" s="145"/>
      <c r="N33" s="183"/>
      <c r="O33" s="261" t="str">
        <f>基本情報!$C$4</f>
        <v>島根</v>
      </c>
      <c r="P33" s="187"/>
      <c r="Q33" s="184"/>
      <c r="R33" s="185"/>
      <c r="S33" s="187"/>
      <c r="T33" s="148">
        <v>2</v>
      </c>
      <c r="U33" s="184"/>
      <c r="V33" s="247"/>
      <c r="W33" s="145"/>
      <c r="X33" s="187">
        <v>2</v>
      </c>
      <c r="Y33" s="184"/>
      <c r="Z33" s="145"/>
      <c r="AA33" s="183"/>
      <c r="AB33" s="183">
        <v>2</v>
      </c>
      <c r="AC33" s="184"/>
      <c r="AD33" s="185"/>
      <c r="AE33" s="188"/>
      <c r="AF33" s="183"/>
      <c r="AG33" s="184"/>
      <c r="AH33" s="189"/>
      <c r="AI33" s="148"/>
    </row>
    <row r="34" spans="1:35" x14ac:dyDescent="0.25">
      <c r="A34" s="123">
        <v>28</v>
      </c>
      <c r="B34" s="181" t="str">
        <f>IF(F34="","",基本情報!$C$8)</f>
        <v/>
      </c>
      <c r="C34" s="144"/>
      <c r="D34" s="144"/>
      <c r="E34" s="144"/>
      <c r="F34" s="144"/>
      <c r="G34" s="144" t="str">
        <f t="shared" si="2"/>
        <v/>
      </c>
      <c r="H34" s="144" t="str">
        <f t="shared" si="1"/>
        <v/>
      </c>
      <c r="I34" s="144"/>
      <c r="J34" s="144"/>
      <c r="K34" s="144">
        <v>2</v>
      </c>
      <c r="L34" s="176"/>
      <c r="M34" s="144"/>
      <c r="N34" s="176"/>
      <c r="O34" s="260" t="str">
        <f>基本情報!$C$4</f>
        <v>島根</v>
      </c>
      <c r="P34" s="180"/>
      <c r="Q34" s="177"/>
      <c r="R34" s="178"/>
      <c r="S34" s="180"/>
      <c r="T34" s="147">
        <v>2</v>
      </c>
      <c r="U34" s="177"/>
      <c r="V34" s="246"/>
      <c r="W34" s="144"/>
      <c r="X34" s="180">
        <v>2</v>
      </c>
      <c r="Y34" s="177"/>
      <c r="Z34" s="144"/>
      <c r="AA34" s="176"/>
      <c r="AB34" s="176">
        <v>2</v>
      </c>
      <c r="AC34" s="177"/>
      <c r="AD34" s="178"/>
      <c r="AE34" s="181"/>
      <c r="AF34" s="176"/>
      <c r="AG34" s="177"/>
      <c r="AH34" s="182"/>
      <c r="AI34" s="147"/>
    </row>
    <row r="35" spans="1:35" x14ac:dyDescent="0.25">
      <c r="A35" s="122">
        <v>29</v>
      </c>
      <c r="B35" s="188" t="str">
        <f>IF(F35="","",基本情報!$C$8)</f>
        <v/>
      </c>
      <c r="C35" s="145"/>
      <c r="D35" s="145"/>
      <c r="E35" s="145"/>
      <c r="F35" s="145"/>
      <c r="G35" s="145" t="str">
        <f t="shared" si="2"/>
        <v/>
      </c>
      <c r="H35" s="145" t="str">
        <f t="shared" si="1"/>
        <v/>
      </c>
      <c r="I35" s="145"/>
      <c r="J35" s="145"/>
      <c r="K35" s="145">
        <v>2</v>
      </c>
      <c r="L35" s="183"/>
      <c r="M35" s="145"/>
      <c r="N35" s="183"/>
      <c r="O35" s="261" t="str">
        <f>基本情報!$C$4</f>
        <v>島根</v>
      </c>
      <c r="P35" s="187"/>
      <c r="Q35" s="184"/>
      <c r="R35" s="185"/>
      <c r="S35" s="187"/>
      <c r="T35" s="148">
        <v>2</v>
      </c>
      <c r="U35" s="184"/>
      <c r="V35" s="247"/>
      <c r="W35" s="145"/>
      <c r="X35" s="187">
        <v>2</v>
      </c>
      <c r="Y35" s="184"/>
      <c r="Z35" s="145"/>
      <c r="AA35" s="183"/>
      <c r="AB35" s="183">
        <v>2</v>
      </c>
      <c r="AC35" s="184"/>
      <c r="AD35" s="185"/>
      <c r="AE35" s="188"/>
      <c r="AF35" s="183"/>
      <c r="AG35" s="184"/>
      <c r="AH35" s="189"/>
      <c r="AI35" s="148"/>
    </row>
    <row r="36" spans="1:35" x14ac:dyDescent="0.25">
      <c r="A36" s="123">
        <v>30</v>
      </c>
      <c r="B36" s="181" t="str">
        <f>IF(F36="","",基本情報!$C$8)</f>
        <v/>
      </c>
      <c r="C36" s="144"/>
      <c r="D36" s="144"/>
      <c r="E36" s="144"/>
      <c r="F36" s="144"/>
      <c r="G36" s="144" t="str">
        <f t="shared" si="2"/>
        <v/>
      </c>
      <c r="H36" s="144" t="str">
        <f t="shared" si="1"/>
        <v/>
      </c>
      <c r="I36" s="144"/>
      <c r="J36" s="144"/>
      <c r="K36" s="144">
        <v>2</v>
      </c>
      <c r="L36" s="176"/>
      <c r="M36" s="144"/>
      <c r="N36" s="176"/>
      <c r="O36" s="260" t="str">
        <f>基本情報!$C$4</f>
        <v>島根</v>
      </c>
      <c r="P36" s="180"/>
      <c r="Q36" s="177"/>
      <c r="R36" s="178"/>
      <c r="S36" s="180"/>
      <c r="T36" s="147">
        <v>2</v>
      </c>
      <c r="U36" s="177"/>
      <c r="V36" s="246"/>
      <c r="W36" s="144"/>
      <c r="X36" s="180">
        <v>2</v>
      </c>
      <c r="Y36" s="177"/>
      <c r="Z36" s="144"/>
      <c r="AA36" s="176"/>
      <c r="AB36" s="176">
        <v>2</v>
      </c>
      <c r="AC36" s="177"/>
      <c r="AD36" s="178"/>
      <c r="AE36" s="181"/>
      <c r="AF36" s="176"/>
      <c r="AG36" s="177"/>
      <c r="AH36" s="182"/>
      <c r="AI36" s="147"/>
    </row>
    <row r="37" spans="1:35" x14ac:dyDescent="0.25">
      <c r="A37" s="122">
        <v>31</v>
      </c>
      <c r="B37" s="188" t="str">
        <f>IF(F37="","",基本情報!$C$8)</f>
        <v/>
      </c>
      <c r="C37" s="145"/>
      <c r="D37" s="145"/>
      <c r="E37" s="145"/>
      <c r="F37" s="145"/>
      <c r="G37" s="145" t="str">
        <f t="shared" si="2"/>
        <v/>
      </c>
      <c r="H37" s="145" t="str">
        <f t="shared" si="1"/>
        <v/>
      </c>
      <c r="I37" s="145"/>
      <c r="J37" s="145"/>
      <c r="K37" s="145">
        <v>2</v>
      </c>
      <c r="L37" s="183"/>
      <c r="M37" s="145"/>
      <c r="N37" s="183"/>
      <c r="O37" s="261" t="str">
        <f>基本情報!$C$4</f>
        <v>島根</v>
      </c>
      <c r="P37" s="187"/>
      <c r="Q37" s="184"/>
      <c r="R37" s="185"/>
      <c r="S37" s="187"/>
      <c r="T37" s="148">
        <v>2</v>
      </c>
      <c r="U37" s="184"/>
      <c r="V37" s="247"/>
      <c r="W37" s="145"/>
      <c r="X37" s="187">
        <v>2</v>
      </c>
      <c r="Y37" s="184"/>
      <c r="Z37" s="145"/>
      <c r="AA37" s="183"/>
      <c r="AB37" s="183">
        <v>2</v>
      </c>
      <c r="AC37" s="184"/>
      <c r="AD37" s="185"/>
      <c r="AE37" s="188"/>
      <c r="AF37" s="183"/>
      <c r="AG37" s="184"/>
      <c r="AH37" s="189"/>
      <c r="AI37" s="148"/>
    </row>
    <row r="38" spans="1:35" x14ac:dyDescent="0.25">
      <c r="A38" s="123">
        <v>32</v>
      </c>
      <c r="B38" s="181" t="str">
        <f>IF(F38="","",基本情報!$C$8)</f>
        <v/>
      </c>
      <c r="C38" s="144"/>
      <c r="D38" s="144"/>
      <c r="E38" s="144"/>
      <c r="F38" s="144"/>
      <c r="G38" s="144" t="str">
        <f t="shared" si="2"/>
        <v/>
      </c>
      <c r="H38" s="144" t="str">
        <f t="shared" si="1"/>
        <v/>
      </c>
      <c r="I38" s="144"/>
      <c r="J38" s="144"/>
      <c r="K38" s="144">
        <v>2</v>
      </c>
      <c r="L38" s="176"/>
      <c r="M38" s="144"/>
      <c r="N38" s="176"/>
      <c r="O38" s="260" t="str">
        <f>基本情報!$C$4</f>
        <v>島根</v>
      </c>
      <c r="P38" s="180"/>
      <c r="Q38" s="177"/>
      <c r="R38" s="178"/>
      <c r="S38" s="180"/>
      <c r="T38" s="147">
        <v>2</v>
      </c>
      <c r="U38" s="177"/>
      <c r="V38" s="246"/>
      <c r="W38" s="144"/>
      <c r="X38" s="180">
        <v>2</v>
      </c>
      <c r="Y38" s="177"/>
      <c r="Z38" s="144"/>
      <c r="AA38" s="176"/>
      <c r="AB38" s="176">
        <v>2</v>
      </c>
      <c r="AC38" s="177"/>
      <c r="AD38" s="178"/>
      <c r="AE38" s="181"/>
      <c r="AF38" s="176"/>
      <c r="AG38" s="177"/>
      <c r="AH38" s="182"/>
      <c r="AI38" s="147"/>
    </row>
    <row r="39" spans="1:35" x14ac:dyDescent="0.25">
      <c r="A39" s="122">
        <v>33</v>
      </c>
      <c r="B39" s="188" t="str">
        <f>IF(F39="","",基本情報!$C$8)</f>
        <v/>
      </c>
      <c r="C39" s="145"/>
      <c r="D39" s="145"/>
      <c r="E39" s="145"/>
      <c r="F39" s="145"/>
      <c r="G39" s="145" t="str">
        <f t="shared" si="2"/>
        <v/>
      </c>
      <c r="H39" s="145" t="str">
        <f t="shared" si="1"/>
        <v/>
      </c>
      <c r="I39" s="145"/>
      <c r="J39" s="145"/>
      <c r="K39" s="145">
        <v>2</v>
      </c>
      <c r="L39" s="183"/>
      <c r="M39" s="145"/>
      <c r="N39" s="183"/>
      <c r="O39" s="261" t="str">
        <f>基本情報!$C$4</f>
        <v>島根</v>
      </c>
      <c r="P39" s="187"/>
      <c r="Q39" s="184"/>
      <c r="R39" s="185"/>
      <c r="S39" s="187"/>
      <c r="T39" s="148">
        <v>2</v>
      </c>
      <c r="U39" s="184"/>
      <c r="V39" s="247"/>
      <c r="W39" s="145"/>
      <c r="X39" s="187">
        <v>2</v>
      </c>
      <c r="Y39" s="184"/>
      <c r="Z39" s="145"/>
      <c r="AA39" s="183"/>
      <c r="AB39" s="183">
        <v>2</v>
      </c>
      <c r="AC39" s="184"/>
      <c r="AD39" s="185"/>
      <c r="AE39" s="188"/>
      <c r="AF39" s="183"/>
      <c r="AG39" s="184"/>
      <c r="AH39" s="189"/>
      <c r="AI39" s="148"/>
    </row>
    <row r="40" spans="1:35" x14ac:dyDescent="0.25">
      <c r="A40" s="123">
        <v>34</v>
      </c>
      <c r="B40" s="181" t="str">
        <f>IF(F40="","",基本情報!$C$8)</f>
        <v/>
      </c>
      <c r="C40" s="144"/>
      <c r="D40" s="144"/>
      <c r="E40" s="144"/>
      <c r="F40" s="144"/>
      <c r="G40" s="144" t="str">
        <f t="shared" si="2"/>
        <v/>
      </c>
      <c r="H40" s="144" t="str">
        <f t="shared" si="1"/>
        <v/>
      </c>
      <c r="I40" s="144"/>
      <c r="J40" s="144"/>
      <c r="K40" s="144">
        <v>2</v>
      </c>
      <c r="L40" s="176"/>
      <c r="M40" s="144"/>
      <c r="N40" s="176"/>
      <c r="O40" s="260" t="str">
        <f>基本情報!$C$4</f>
        <v>島根</v>
      </c>
      <c r="P40" s="180"/>
      <c r="Q40" s="177"/>
      <c r="R40" s="178"/>
      <c r="S40" s="180"/>
      <c r="T40" s="147">
        <v>2</v>
      </c>
      <c r="U40" s="177"/>
      <c r="V40" s="246"/>
      <c r="W40" s="144"/>
      <c r="X40" s="180">
        <v>2</v>
      </c>
      <c r="Y40" s="177"/>
      <c r="Z40" s="144"/>
      <c r="AA40" s="176"/>
      <c r="AB40" s="176">
        <v>2</v>
      </c>
      <c r="AC40" s="177"/>
      <c r="AD40" s="178"/>
      <c r="AE40" s="181"/>
      <c r="AF40" s="176"/>
      <c r="AG40" s="177"/>
      <c r="AH40" s="182"/>
      <c r="AI40" s="147"/>
    </row>
    <row r="41" spans="1:35" x14ac:dyDescent="0.25">
      <c r="A41" s="122">
        <v>35</v>
      </c>
      <c r="B41" s="188" t="str">
        <f>IF(F41="","",基本情報!$C$8)</f>
        <v/>
      </c>
      <c r="C41" s="145"/>
      <c r="D41" s="145"/>
      <c r="E41" s="145"/>
      <c r="F41" s="145"/>
      <c r="G41" s="145" t="str">
        <f t="shared" si="2"/>
        <v/>
      </c>
      <c r="H41" s="145" t="str">
        <f t="shared" si="1"/>
        <v/>
      </c>
      <c r="I41" s="145"/>
      <c r="J41" s="145"/>
      <c r="K41" s="145">
        <v>2</v>
      </c>
      <c r="L41" s="183"/>
      <c r="M41" s="145"/>
      <c r="N41" s="183"/>
      <c r="O41" s="261" t="str">
        <f>基本情報!$C$4</f>
        <v>島根</v>
      </c>
      <c r="P41" s="187"/>
      <c r="Q41" s="184"/>
      <c r="R41" s="185"/>
      <c r="S41" s="187"/>
      <c r="T41" s="148">
        <v>2</v>
      </c>
      <c r="U41" s="184"/>
      <c r="V41" s="247"/>
      <c r="W41" s="145"/>
      <c r="X41" s="187">
        <v>2</v>
      </c>
      <c r="Y41" s="184"/>
      <c r="Z41" s="145"/>
      <c r="AA41" s="183"/>
      <c r="AB41" s="183">
        <v>2</v>
      </c>
      <c r="AC41" s="184"/>
      <c r="AD41" s="185"/>
      <c r="AE41" s="188"/>
      <c r="AF41" s="183"/>
      <c r="AG41" s="184"/>
      <c r="AH41" s="189"/>
      <c r="AI41" s="148"/>
    </row>
    <row r="42" spans="1:35" x14ac:dyDescent="0.25">
      <c r="A42" s="123">
        <v>36</v>
      </c>
      <c r="B42" s="181" t="str">
        <f>IF(F42="","",基本情報!$C$8)</f>
        <v/>
      </c>
      <c r="C42" s="144"/>
      <c r="D42" s="144"/>
      <c r="E42" s="144"/>
      <c r="F42" s="144"/>
      <c r="G42" s="144" t="str">
        <f t="shared" si="2"/>
        <v/>
      </c>
      <c r="H42" s="144" t="str">
        <f t="shared" si="1"/>
        <v/>
      </c>
      <c r="I42" s="144"/>
      <c r="J42" s="144"/>
      <c r="K42" s="144">
        <v>2</v>
      </c>
      <c r="L42" s="176"/>
      <c r="M42" s="144"/>
      <c r="N42" s="176"/>
      <c r="O42" s="260" t="str">
        <f>基本情報!$C$4</f>
        <v>島根</v>
      </c>
      <c r="P42" s="180"/>
      <c r="Q42" s="177"/>
      <c r="R42" s="178"/>
      <c r="S42" s="180"/>
      <c r="T42" s="147">
        <v>2</v>
      </c>
      <c r="U42" s="177"/>
      <c r="V42" s="246"/>
      <c r="W42" s="144"/>
      <c r="X42" s="180">
        <v>2</v>
      </c>
      <c r="Y42" s="177"/>
      <c r="Z42" s="144"/>
      <c r="AA42" s="176"/>
      <c r="AB42" s="176">
        <v>2</v>
      </c>
      <c r="AC42" s="177"/>
      <c r="AD42" s="178"/>
      <c r="AE42" s="181"/>
      <c r="AF42" s="176"/>
      <c r="AG42" s="177"/>
      <c r="AH42" s="182"/>
      <c r="AI42" s="147"/>
    </row>
    <row r="43" spans="1:35" x14ac:dyDescent="0.25">
      <c r="A43" s="122">
        <v>37</v>
      </c>
      <c r="B43" s="188" t="str">
        <f>IF(F43="","",基本情報!$C$8)</f>
        <v/>
      </c>
      <c r="C43" s="145"/>
      <c r="D43" s="145"/>
      <c r="E43" s="145"/>
      <c r="F43" s="145"/>
      <c r="G43" s="145" t="str">
        <f t="shared" si="2"/>
        <v/>
      </c>
      <c r="H43" s="145" t="str">
        <f t="shared" si="1"/>
        <v/>
      </c>
      <c r="I43" s="145"/>
      <c r="J43" s="145"/>
      <c r="K43" s="145">
        <v>2</v>
      </c>
      <c r="L43" s="183"/>
      <c r="M43" s="145"/>
      <c r="N43" s="183"/>
      <c r="O43" s="261" t="str">
        <f>基本情報!$C$4</f>
        <v>島根</v>
      </c>
      <c r="P43" s="187"/>
      <c r="Q43" s="184"/>
      <c r="R43" s="185"/>
      <c r="S43" s="187"/>
      <c r="T43" s="148">
        <v>2</v>
      </c>
      <c r="U43" s="184"/>
      <c r="V43" s="247"/>
      <c r="W43" s="145"/>
      <c r="X43" s="187">
        <v>2</v>
      </c>
      <c r="Y43" s="184"/>
      <c r="Z43" s="145"/>
      <c r="AA43" s="183"/>
      <c r="AB43" s="183">
        <v>2</v>
      </c>
      <c r="AC43" s="184"/>
      <c r="AD43" s="185"/>
      <c r="AE43" s="188"/>
      <c r="AF43" s="183"/>
      <c r="AG43" s="184"/>
      <c r="AH43" s="189"/>
      <c r="AI43" s="148"/>
    </row>
    <row r="44" spans="1:35" x14ac:dyDescent="0.25">
      <c r="A44" s="123">
        <v>38</v>
      </c>
      <c r="B44" s="181" t="str">
        <f>IF(F44="","",基本情報!$C$8)</f>
        <v/>
      </c>
      <c r="C44" s="144"/>
      <c r="D44" s="144"/>
      <c r="E44" s="144"/>
      <c r="F44" s="144"/>
      <c r="G44" s="144" t="str">
        <f t="shared" si="2"/>
        <v/>
      </c>
      <c r="H44" s="144" t="str">
        <f t="shared" si="1"/>
        <v/>
      </c>
      <c r="I44" s="144"/>
      <c r="J44" s="144"/>
      <c r="K44" s="144">
        <v>2</v>
      </c>
      <c r="L44" s="176"/>
      <c r="M44" s="144"/>
      <c r="N44" s="176"/>
      <c r="O44" s="260" t="str">
        <f>基本情報!$C$4</f>
        <v>島根</v>
      </c>
      <c r="P44" s="180"/>
      <c r="Q44" s="177"/>
      <c r="R44" s="178"/>
      <c r="S44" s="180"/>
      <c r="T44" s="147">
        <v>2</v>
      </c>
      <c r="U44" s="177"/>
      <c r="V44" s="246"/>
      <c r="W44" s="144"/>
      <c r="X44" s="180">
        <v>2</v>
      </c>
      <c r="Y44" s="177"/>
      <c r="Z44" s="144"/>
      <c r="AA44" s="176"/>
      <c r="AB44" s="176">
        <v>2</v>
      </c>
      <c r="AC44" s="177"/>
      <c r="AD44" s="178"/>
      <c r="AE44" s="181"/>
      <c r="AF44" s="176"/>
      <c r="AG44" s="177"/>
      <c r="AH44" s="182"/>
      <c r="AI44" s="147"/>
    </row>
    <row r="45" spans="1:35" x14ac:dyDescent="0.25">
      <c r="A45" s="122">
        <v>39</v>
      </c>
      <c r="B45" s="188" t="str">
        <f>IF(F45="","",基本情報!$C$8)</f>
        <v/>
      </c>
      <c r="C45" s="145"/>
      <c r="D45" s="145"/>
      <c r="E45" s="145"/>
      <c r="F45" s="145"/>
      <c r="G45" s="145" t="str">
        <f t="shared" si="2"/>
        <v/>
      </c>
      <c r="H45" s="145" t="str">
        <f t="shared" si="1"/>
        <v/>
      </c>
      <c r="I45" s="145"/>
      <c r="J45" s="145"/>
      <c r="K45" s="145">
        <v>2</v>
      </c>
      <c r="L45" s="183"/>
      <c r="M45" s="145"/>
      <c r="N45" s="183"/>
      <c r="O45" s="261" t="str">
        <f>基本情報!$C$4</f>
        <v>島根</v>
      </c>
      <c r="P45" s="187"/>
      <c r="Q45" s="184"/>
      <c r="R45" s="185"/>
      <c r="S45" s="187"/>
      <c r="T45" s="148">
        <v>2</v>
      </c>
      <c r="U45" s="184"/>
      <c r="V45" s="247"/>
      <c r="W45" s="145"/>
      <c r="X45" s="187">
        <v>2</v>
      </c>
      <c r="Y45" s="184"/>
      <c r="Z45" s="145"/>
      <c r="AA45" s="183"/>
      <c r="AB45" s="183">
        <v>2</v>
      </c>
      <c r="AC45" s="184"/>
      <c r="AD45" s="185"/>
      <c r="AE45" s="188"/>
      <c r="AF45" s="183"/>
      <c r="AG45" s="184"/>
      <c r="AH45" s="189"/>
      <c r="AI45" s="148"/>
    </row>
    <row r="46" spans="1:35" x14ac:dyDescent="0.25">
      <c r="A46" s="267">
        <v>40</v>
      </c>
      <c r="B46" s="257" t="str">
        <f>IF(F46="","",基本情報!$C$8)</f>
        <v/>
      </c>
      <c r="C46" s="253"/>
      <c r="D46" s="253"/>
      <c r="E46" s="253"/>
      <c r="F46" s="253"/>
      <c r="G46" s="253" t="str">
        <f t="shared" si="2"/>
        <v/>
      </c>
      <c r="H46" s="253" t="str">
        <f t="shared" si="1"/>
        <v/>
      </c>
      <c r="I46" s="253"/>
      <c r="J46" s="253"/>
      <c r="K46" s="253">
        <v>2</v>
      </c>
      <c r="L46" s="255"/>
      <c r="M46" s="253"/>
      <c r="N46" s="255"/>
      <c r="O46" s="263" t="str">
        <f>基本情報!$C$4</f>
        <v>島根</v>
      </c>
      <c r="P46" s="268"/>
      <c r="Q46" s="269"/>
      <c r="R46" s="271"/>
      <c r="S46" s="268"/>
      <c r="T46" s="270">
        <v>2</v>
      </c>
      <c r="U46" s="269"/>
      <c r="V46" s="272"/>
      <c r="W46" s="253"/>
      <c r="X46" s="268">
        <v>2</v>
      </c>
      <c r="Y46" s="269"/>
      <c r="Z46" s="253"/>
      <c r="AA46" s="255"/>
      <c r="AB46" s="255">
        <v>2</v>
      </c>
      <c r="AC46" s="269"/>
      <c r="AD46" s="271"/>
      <c r="AE46" s="257"/>
      <c r="AF46" s="255"/>
      <c r="AG46" s="269"/>
      <c r="AH46" s="254"/>
      <c r="AI46" s="270"/>
    </row>
    <row r="47" spans="1:35" x14ac:dyDescent="0.25">
      <c r="A47" s="122">
        <v>41</v>
      </c>
      <c r="B47" s="145" t="str">
        <f>IF(F47="","",基本情報!$C$8)</f>
        <v/>
      </c>
      <c r="C47" s="145"/>
      <c r="D47" s="145"/>
      <c r="E47" s="145"/>
      <c r="F47" s="145"/>
      <c r="G47" s="145" t="str">
        <f t="shared" si="2"/>
        <v/>
      </c>
      <c r="H47" s="145" t="str">
        <f t="shared" si="1"/>
        <v/>
      </c>
      <c r="I47" s="145" t="str">
        <f t="shared" ref="I47:I71" si="3">IF(F47="","",ASC(PHONETIC(F47)))</f>
        <v/>
      </c>
      <c r="J47" s="145"/>
      <c r="K47" s="145">
        <v>2</v>
      </c>
      <c r="L47" s="183"/>
      <c r="M47" s="145"/>
      <c r="N47" s="183"/>
      <c r="O47" s="261" t="str">
        <f>基本情報!$C$4</f>
        <v>島根</v>
      </c>
      <c r="P47" s="188"/>
      <c r="Q47" s="145"/>
      <c r="R47" s="185"/>
      <c r="S47" s="187"/>
      <c r="T47" s="148">
        <v>2</v>
      </c>
      <c r="U47" s="184"/>
      <c r="V47" s="247"/>
      <c r="W47" s="145"/>
      <c r="X47" s="148">
        <v>2</v>
      </c>
      <c r="Y47" s="184"/>
      <c r="Z47" s="145"/>
      <c r="AA47" s="183"/>
      <c r="AB47" s="148">
        <v>2</v>
      </c>
      <c r="AC47" s="184"/>
      <c r="AD47" s="185"/>
      <c r="AE47" s="188"/>
      <c r="AF47" s="183"/>
      <c r="AG47" s="184"/>
      <c r="AH47" s="189"/>
      <c r="AI47" s="148"/>
    </row>
    <row r="48" spans="1:35" x14ac:dyDescent="0.25">
      <c r="A48" s="123">
        <v>42</v>
      </c>
      <c r="B48" s="144" t="str">
        <f>IF(F48="","",基本情報!$C$8)</f>
        <v/>
      </c>
      <c r="C48" s="144"/>
      <c r="D48" s="144"/>
      <c r="E48" s="144"/>
      <c r="F48" s="144"/>
      <c r="G48" s="144" t="str">
        <f t="shared" si="2"/>
        <v/>
      </c>
      <c r="H48" s="144" t="str">
        <f t="shared" si="1"/>
        <v/>
      </c>
      <c r="I48" s="144" t="str">
        <f t="shared" si="3"/>
        <v/>
      </c>
      <c r="J48" s="144"/>
      <c r="K48" s="144">
        <v>2</v>
      </c>
      <c r="L48" s="176"/>
      <c r="M48" s="144"/>
      <c r="N48" s="176"/>
      <c r="O48" s="260" t="str">
        <f>基本情報!$C$4</f>
        <v>島根</v>
      </c>
      <c r="P48" s="181"/>
      <c r="Q48" s="144"/>
      <c r="R48" s="178"/>
      <c r="S48" s="180"/>
      <c r="T48" s="147">
        <v>2</v>
      </c>
      <c r="U48" s="177"/>
      <c r="V48" s="246"/>
      <c r="W48" s="144"/>
      <c r="X48" s="147">
        <v>2</v>
      </c>
      <c r="Y48" s="177"/>
      <c r="Z48" s="144"/>
      <c r="AA48" s="176"/>
      <c r="AB48" s="147">
        <v>2</v>
      </c>
      <c r="AC48" s="177"/>
      <c r="AD48" s="178"/>
      <c r="AE48" s="181"/>
      <c r="AF48" s="176"/>
      <c r="AG48" s="177"/>
      <c r="AH48" s="182"/>
      <c r="AI48" s="147"/>
    </row>
    <row r="49" spans="1:35" x14ac:dyDescent="0.25">
      <c r="A49" s="122">
        <v>43</v>
      </c>
      <c r="B49" s="145" t="str">
        <f>IF(F49="","",基本情報!$C$8)</f>
        <v/>
      </c>
      <c r="C49" s="145"/>
      <c r="D49" s="145"/>
      <c r="E49" s="145"/>
      <c r="F49" s="145"/>
      <c r="G49" s="145" t="str">
        <f t="shared" si="2"/>
        <v/>
      </c>
      <c r="H49" s="145" t="str">
        <f t="shared" si="1"/>
        <v/>
      </c>
      <c r="I49" s="145" t="str">
        <f t="shared" si="3"/>
        <v/>
      </c>
      <c r="J49" s="145"/>
      <c r="K49" s="145">
        <v>2</v>
      </c>
      <c r="L49" s="183"/>
      <c r="M49" s="145"/>
      <c r="N49" s="183"/>
      <c r="O49" s="261" t="str">
        <f>基本情報!$C$4</f>
        <v>島根</v>
      </c>
      <c r="P49" s="188"/>
      <c r="Q49" s="145"/>
      <c r="R49" s="185"/>
      <c r="S49" s="187"/>
      <c r="T49" s="148">
        <v>2</v>
      </c>
      <c r="U49" s="184"/>
      <c r="V49" s="247"/>
      <c r="W49" s="145"/>
      <c r="X49" s="148">
        <v>2</v>
      </c>
      <c r="Y49" s="184"/>
      <c r="Z49" s="145"/>
      <c r="AA49" s="183"/>
      <c r="AB49" s="148">
        <v>2</v>
      </c>
      <c r="AC49" s="184"/>
      <c r="AD49" s="185"/>
      <c r="AE49" s="188"/>
      <c r="AF49" s="183"/>
      <c r="AG49" s="184"/>
      <c r="AH49" s="189"/>
      <c r="AI49" s="148"/>
    </row>
    <row r="50" spans="1:35" x14ac:dyDescent="0.25">
      <c r="A50" s="123">
        <v>44</v>
      </c>
      <c r="B50" s="144" t="str">
        <f>IF(F50="","",基本情報!$C$8)</f>
        <v/>
      </c>
      <c r="C50" s="144"/>
      <c r="D50" s="144"/>
      <c r="E50" s="144"/>
      <c r="F50" s="144"/>
      <c r="G50" s="144" t="str">
        <f t="shared" si="2"/>
        <v/>
      </c>
      <c r="H50" s="144" t="str">
        <f t="shared" si="1"/>
        <v/>
      </c>
      <c r="I50" s="144" t="str">
        <f t="shared" si="3"/>
        <v/>
      </c>
      <c r="J50" s="144"/>
      <c r="K50" s="144">
        <v>2</v>
      </c>
      <c r="L50" s="176"/>
      <c r="M50" s="144"/>
      <c r="N50" s="176"/>
      <c r="O50" s="260" t="str">
        <f>基本情報!$C$4</f>
        <v>島根</v>
      </c>
      <c r="P50" s="181"/>
      <c r="Q50" s="144"/>
      <c r="R50" s="178"/>
      <c r="S50" s="180"/>
      <c r="T50" s="147">
        <v>2</v>
      </c>
      <c r="U50" s="177"/>
      <c r="V50" s="246"/>
      <c r="W50" s="144"/>
      <c r="X50" s="147">
        <v>2</v>
      </c>
      <c r="Y50" s="177"/>
      <c r="Z50" s="144"/>
      <c r="AA50" s="176"/>
      <c r="AB50" s="147">
        <v>2</v>
      </c>
      <c r="AC50" s="177"/>
      <c r="AD50" s="178"/>
      <c r="AE50" s="181"/>
      <c r="AF50" s="176"/>
      <c r="AG50" s="177"/>
      <c r="AH50" s="182"/>
      <c r="AI50" s="147"/>
    </row>
    <row r="51" spans="1:35" x14ac:dyDescent="0.25">
      <c r="A51" s="122">
        <v>45</v>
      </c>
      <c r="B51" s="145" t="str">
        <f>IF(F51="","",基本情報!$C$8)</f>
        <v/>
      </c>
      <c r="C51" s="145"/>
      <c r="D51" s="145"/>
      <c r="E51" s="145"/>
      <c r="F51" s="145"/>
      <c r="G51" s="145" t="str">
        <f t="shared" si="2"/>
        <v/>
      </c>
      <c r="H51" s="145" t="str">
        <f t="shared" si="1"/>
        <v/>
      </c>
      <c r="I51" s="145" t="str">
        <f t="shared" si="3"/>
        <v/>
      </c>
      <c r="J51" s="145"/>
      <c r="K51" s="145">
        <v>2</v>
      </c>
      <c r="L51" s="183"/>
      <c r="M51" s="145"/>
      <c r="N51" s="183"/>
      <c r="O51" s="261" t="str">
        <f>基本情報!$C$4</f>
        <v>島根</v>
      </c>
      <c r="P51" s="188"/>
      <c r="Q51" s="145"/>
      <c r="R51" s="185"/>
      <c r="S51" s="187"/>
      <c r="T51" s="148">
        <v>2</v>
      </c>
      <c r="U51" s="184"/>
      <c r="V51" s="247"/>
      <c r="W51" s="145"/>
      <c r="X51" s="148">
        <v>2</v>
      </c>
      <c r="Y51" s="184"/>
      <c r="Z51" s="145"/>
      <c r="AA51" s="183"/>
      <c r="AB51" s="148">
        <v>2</v>
      </c>
      <c r="AC51" s="184"/>
      <c r="AD51" s="185"/>
      <c r="AE51" s="188"/>
      <c r="AF51" s="183"/>
      <c r="AG51" s="184"/>
      <c r="AH51" s="189"/>
      <c r="AI51" s="148"/>
    </row>
    <row r="52" spans="1:35" x14ac:dyDescent="0.25">
      <c r="A52" s="123">
        <v>46</v>
      </c>
      <c r="B52" s="144" t="str">
        <f>IF(F52="","",基本情報!$C$8)</f>
        <v/>
      </c>
      <c r="C52" s="144"/>
      <c r="D52" s="144"/>
      <c r="E52" s="144"/>
      <c r="F52" s="144"/>
      <c r="G52" s="144" t="str">
        <f t="shared" si="2"/>
        <v/>
      </c>
      <c r="H52" s="144" t="str">
        <f t="shared" si="1"/>
        <v/>
      </c>
      <c r="I52" s="144" t="str">
        <f t="shared" si="3"/>
        <v/>
      </c>
      <c r="J52" s="144"/>
      <c r="K52" s="144">
        <v>2</v>
      </c>
      <c r="L52" s="176"/>
      <c r="M52" s="144"/>
      <c r="N52" s="176"/>
      <c r="O52" s="260" t="str">
        <f>基本情報!$C$4</f>
        <v>島根</v>
      </c>
      <c r="P52" s="181"/>
      <c r="Q52" s="144"/>
      <c r="R52" s="178"/>
      <c r="S52" s="180"/>
      <c r="T52" s="147">
        <v>2</v>
      </c>
      <c r="U52" s="177"/>
      <c r="V52" s="246"/>
      <c r="W52" s="144"/>
      <c r="X52" s="147">
        <v>2</v>
      </c>
      <c r="Y52" s="177"/>
      <c r="Z52" s="144"/>
      <c r="AA52" s="176"/>
      <c r="AB52" s="147">
        <v>2</v>
      </c>
      <c r="AC52" s="177"/>
      <c r="AD52" s="178"/>
      <c r="AE52" s="181"/>
      <c r="AF52" s="176"/>
      <c r="AG52" s="177"/>
      <c r="AH52" s="182"/>
      <c r="AI52" s="147"/>
    </row>
    <row r="53" spans="1:35" x14ac:dyDescent="0.25">
      <c r="A53" s="122">
        <v>47</v>
      </c>
      <c r="B53" s="145" t="str">
        <f>IF(F53="","",基本情報!$C$8)</f>
        <v/>
      </c>
      <c r="C53" s="145"/>
      <c r="D53" s="145"/>
      <c r="E53" s="145"/>
      <c r="F53" s="145"/>
      <c r="G53" s="145" t="str">
        <f t="shared" si="2"/>
        <v/>
      </c>
      <c r="H53" s="145" t="str">
        <f t="shared" si="1"/>
        <v/>
      </c>
      <c r="I53" s="145" t="str">
        <f t="shared" si="3"/>
        <v/>
      </c>
      <c r="J53" s="145"/>
      <c r="K53" s="145">
        <v>2</v>
      </c>
      <c r="L53" s="183"/>
      <c r="M53" s="145"/>
      <c r="N53" s="183"/>
      <c r="O53" s="261" t="str">
        <f>基本情報!$C$4</f>
        <v>島根</v>
      </c>
      <c r="P53" s="188"/>
      <c r="Q53" s="145"/>
      <c r="R53" s="185"/>
      <c r="S53" s="187"/>
      <c r="T53" s="148">
        <v>2</v>
      </c>
      <c r="U53" s="184"/>
      <c r="V53" s="247"/>
      <c r="W53" s="145"/>
      <c r="X53" s="148">
        <v>2</v>
      </c>
      <c r="Y53" s="184"/>
      <c r="Z53" s="145"/>
      <c r="AA53" s="183"/>
      <c r="AB53" s="148">
        <v>2</v>
      </c>
      <c r="AC53" s="184"/>
      <c r="AD53" s="185"/>
      <c r="AE53" s="188"/>
      <c r="AF53" s="183"/>
      <c r="AG53" s="184"/>
      <c r="AH53" s="189"/>
      <c r="AI53" s="148"/>
    </row>
    <row r="54" spans="1:35" x14ac:dyDescent="0.25">
      <c r="A54" s="123">
        <v>48</v>
      </c>
      <c r="B54" s="144" t="str">
        <f>IF(F54="","",基本情報!$C$8)</f>
        <v/>
      </c>
      <c r="C54" s="144"/>
      <c r="D54" s="144"/>
      <c r="E54" s="144"/>
      <c r="F54" s="144"/>
      <c r="G54" s="144" t="str">
        <f t="shared" si="2"/>
        <v/>
      </c>
      <c r="H54" s="144" t="str">
        <f t="shared" si="1"/>
        <v/>
      </c>
      <c r="I54" s="144" t="str">
        <f t="shared" si="3"/>
        <v/>
      </c>
      <c r="J54" s="144"/>
      <c r="K54" s="144">
        <v>2</v>
      </c>
      <c r="L54" s="176"/>
      <c r="M54" s="144"/>
      <c r="N54" s="176"/>
      <c r="O54" s="260" t="str">
        <f>基本情報!$C$4</f>
        <v>島根</v>
      </c>
      <c r="P54" s="181"/>
      <c r="Q54" s="144"/>
      <c r="R54" s="178"/>
      <c r="S54" s="180"/>
      <c r="T54" s="147">
        <v>2</v>
      </c>
      <c r="U54" s="177"/>
      <c r="V54" s="246"/>
      <c r="W54" s="144"/>
      <c r="X54" s="147">
        <v>2</v>
      </c>
      <c r="Y54" s="177"/>
      <c r="Z54" s="144"/>
      <c r="AA54" s="176"/>
      <c r="AB54" s="147">
        <v>2</v>
      </c>
      <c r="AC54" s="177"/>
      <c r="AD54" s="178"/>
      <c r="AE54" s="181"/>
      <c r="AF54" s="176"/>
      <c r="AG54" s="177"/>
      <c r="AH54" s="182"/>
      <c r="AI54" s="147"/>
    </row>
    <row r="55" spans="1:35" x14ac:dyDescent="0.25">
      <c r="A55" s="122">
        <v>49</v>
      </c>
      <c r="B55" s="145" t="str">
        <f>IF(F55="","",基本情報!$C$8)</f>
        <v/>
      </c>
      <c r="C55" s="145"/>
      <c r="D55" s="145"/>
      <c r="E55" s="145"/>
      <c r="F55" s="145"/>
      <c r="G55" s="145" t="str">
        <f t="shared" si="2"/>
        <v/>
      </c>
      <c r="H55" s="145" t="str">
        <f t="shared" si="1"/>
        <v/>
      </c>
      <c r="I55" s="145" t="str">
        <f t="shared" si="3"/>
        <v/>
      </c>
      <c r="J55" s="145"/>
      <c r="K55" s="145">
        <v>2</v>
      </c>
      <c r="L55" s="183"/>
      <c r="M55" s="145"/>
      <c r="N55" s="183"/>
      <c r="O55" s="261" t="str">
        <f>基本情報!$C$4</f>
        <v>島根</v>
      </c>
      <c r="P55" s="188"/>
      <c r="Q55" s="145"/>
      <c r="R55" s="185"/>
      <c r="S55" s="187"/>
      <c r="T55" s="148">
        <v>2</v>
      </c>
      <c r="U55" s="184"/>
      <c r="V55" s="247"/>
      <c r="W55" s="145"/>
      <c r="X55" s="148">
        <v>2</v>
      </c>
      <c r="Y55" s="184"/>
      <c r="Z55" s="145"/>
      <c r="AA55" s="183"/>
      <c r="AB55" s="148">
        <v>2</v>
      </c>
      <c r="AC55" s="184"/>
      <c r="AD55" s="185"/>
      <c r="AE55" s="188"/>
      <c r="AF55" s="183"/>
      <c r="AG55" s="184"/>
      <c r="AH55" s="189"/>
      <c r="AI55" s="148"/>
    </row>
    <row r="56" spans="1:35" ht="13.15" thickBot="1" x14ac:dyDescent="0.3">
      <c r="A56" s="124">
        <v>50</v>
      </c>
      <c r="B56" s="146" t="str">
        <f>IF(F56="","",基本情報!$C$8)</f>
        <v/>
      </c>
      <c r="C56" s="146"/>
      <c r="D56" s="146"/>
      <c r="E56" s="146"/>
      <c r="F56" s="146"/>
      <c r="G56" s="146" t="str">
        <f t="shared" si="2"/>
        <v/>
      </c>
      <c r="H56" s="146" t="str">
        <f t="shared" si="1"/>
        <v/>
      </c>
      <c r="I56" s="146" t="str">
        <f t="shared" si="3"/>
        <v/>
      </c>
      <c r="J56" s="146"/>
      <c r="K56" s="146">
        <v>2</v>
      </c>
      <c r="L56" s="190"/>
      <c r="M56" s="146"/>
      <c r="N56" s="190"/>
      <c r="O56" s="262" t="str">
        <f>基本情報!$C$4</f>
        <v>島根</v>
      </c>
      <c r="P56" s="195"/>
      <c r="Q56" s="146"/>
      <c r="R56" s="192"/>
      <c r="S56" s="180"/>
      <c r="T56" s="147">
        <v>2</v>
      </c>
      <c r="U56" s="177"/>
      <c r="V56" s="246"/>
      <c r="W56" s="144"/>
      <c r="X56" s="147">
        <v>2</v>
      </c>
      <c r="Y56" s="177"/>
      <c r="Z56" s="144"/>
      <c r="AA56" s="176"/>
      <c r="AB56" s="147">
        <v>2</v>
      </c>
      <c r="AC56" s="177"/>
      <c r="AD56" s="178"/>
      <c r="AE56" s="181"/>
      <c r="AF56" s="176"/>
      <c r="AG56" s="177"/>
      <c r="AH56" s="182"/>
      <c r="AI56" s="147"/>
    </row>
    <row r="57" spans="1:35" hidden="1" x14ac:dyDescent="0.25">
      <c r="A57" s="125">
        <v>51</v>
      </c>
      <c r="B57" s="143" t="str">
        <f>IF(F57="","",基本情報!$C$8)</f>
        <v/>
      </c>
      <c r="C57" s="143"/>
      <c r="D57" s="143"/>
      <c r="E57" s="143"/>
      <c r="F57" s="143"/>
      <c r="G57" s="103" t="str">
        <f t="shared" si="2"/>
        <v/>
      </c>
      <c r="H57" s="103" t="str">
        <f t="shared" si="1"/>
        <v/>
      </c>
      <c r="I57" s="143" t="str">
        <f t="shared" si="3"/>
        <v/>
      </c>
      <c r="J57" s="143"/>
      <c r="K57" s="143">
        <v>2</v>
      </c>
      <c r="L57" s="169"/>
      <c r="M57" s="143"/>
      <c r="N57" s="169"/>
      <c r="O57" s="259" t="str">
        <f>基本情報!$C$4</f>
        <v>島根</v>
      </c>
      <c r="P57" s="174"/>
      <c r="Q57" s="143"/>
      <c r="R57" s="171"/>
      <c r="S57" s="187"/>
      <c r="T57" s="148">
        <v>2</v>
      </c>
      <c r="U57" s="184"/>
      <c r="V57" s="247"/>
      <c r="W57" s="145"/>
      <c r="X57" s="148">
        <v>2</v>
      </c>
      <c r="Y57" s="184"/>
      <c r="Z57" s="145"/>
      <c r="AA57" s="183"/>
      <c r="AB57" s="148">
        <v>2</v>
      </c>
      <c r="AC57" s="184"/>
      <c r="AD57" s="185"/>
      <c r="AE57" s="188"/>
      <c r="AF57" s="183"/>
      <c r="AG57" s="184"/>
      <c r="AH57" s="189"/>
      <c r="AI57" s="148"/>
    </row>
    <row r="58" spans="1:35" hidden="1" x14ac:dyDescent="0.25">
      <c r="A58" s="123">
        <v>52</v>
      </c>
      <c r="B58" s="144" t="str">
        <f>IF(F58="","",基本情報!$C$8)</f>
        <v/>
      </c>
      <c r="C58" s="144"/>
      <c r="D58" s="144"/>
      <c r="E58" s="144"/>
      <c r="F58" s="144"/>
      <c r="G58" s="96" t="str">
        <f t="shared" si="2"/>
        <v/>
      </c>
      <c r="H58" s="96" t="str">
        <f t="shared" si="1"/>
        <v/>
      </c>
      <c r="I58" s="144" t="str">
        <f t="shared" si="3"/>
        <v/>
      </c>
      <c r="J58" s="144"/>
      <c r="K58" s="144">
        <v>2</v>
      </c>
      <c r="L58" s="176"/>
      <c r="M58" s="144"/>
      <c r="N58" s="176"/>
      <c r="O58" s="260" t="str">
        <f>基本情報!$C$4</f>
        <v>島根</v>
      </c>
      <c r="P58" s="181"/>
      <c r="Q58" s="144"/>
      <c r="R58" s="178"/>
      <c r="S58" s="180"/>
      <c r="T58" s="147">
        <v>2</v>
      </c>
      <c r="U58" s="177"/>
      <c r="V58" s="246"/>
      <c r="W58" s="144"/>
      <c r="X58" s="147">
        <v>2</v>
      </c>
      <c r="Y58" s="177"/>
      <c r="Z58" s="144"/>
      <c r="AA58" s="176"/>
      <c r="AB58" s="147">
        <v>2</v>
      </c>
      <c r="AC58" s="177"/>
      <c r="AD58" s="178"/>
      <c r="AE58" s="181"/>
      <c r="AF58" s="176"/>
      <c r="AG58" s="177"/>
      <c r="AH58" s="182"/>
      <c r="AI58" s="147"/>
    </row>
    <row r="59" spans="1:35" hidden="1" x14ac:dyDescent="0.25">
      <c r="A59" s="122">
        <v>53</v>
      </c>
      <c r="B59" s="145" t="str">
        <f>IF(F59="","",基本情報!$C$8)</f>
        <v/>
      </c>
      <c r="C59" s="145"/>
      <c r="D59" s="145"/>
      <c r="E59" s="145"/>
      <c r="F59" s="145"/>
      <c r="G59" s="95" t="str">
        <f t="shared" si="2"/>
        <v/>
      </c>
      <c r="H59" s="95" t="str">
        <f t="shared" si="1"/>
        <v/>
      </c>
      <c r="I59" s="145" t="str">
        <f t="shared" si="3"/>
        <v/>
      </c>
      <c r="J59" s="145"/>
      <c r="K59" s="145">
        <v>2</v>
      </c>
      <c r="L59" s="183"/>
      <c r="M59" s="145"/>
      <c r="N59" s="183"/>
      <c r="O59" s="261" t="str">
        <f>基本情報!$C$4</f>
        <v>島根</v>
      </c>
      <c r="P59" s="188"/>
      <c r="Q59" s="145"/>
      <c r="R59" s="185"/>
      <c r="S59" s="187"/>
      <c r="T59" s="148">
        <v>2</v>
      </c>
      <c r="U59" s="184"/>
      <c r="V59" s="247"/>
      <c r="W59" s="145"/>
      <c r="X59" s="148">
        <v>2</v>
      </c>
      <c r="Y59" s="184"/>
      <c r="Z59" s="145"/>
      <c r="AA59" s="183"/>
      <c r="AB59" s="148">
        <v>2</v>
      </c>
      <c r="AC59" s="184"/>
      <c r="AD59" s="185"/>
      <c r="AE59" s="188"/>
      <c r="AF59" s="183"/>
      <c r="AG59" s="184"/>
      <c r="AH59" s="189"/>
      <c r="AI59" s="148"/>
    </row>
    <row r="60" spans="1:35" hidden="1" x14ac:dyDescent="0.25">
      <c r="A60" s="123">
        <v>54</v>
      </c>
      <c r="B60" s="144" t="str">
        <f>IF(F60="","",基本情報!$C$8)</f>
        <v/>
      </c>
      <c r="C60" s="144"/>
      <c r="D60" s="144"/>
      <c r="E60" s="144"/>
      <c r="F60" s="144"/>
      <c r="G60" s="96" t="str">
        <f t="shared" si="2"/>
        <v/>
      </c>
      <c r="H60" s="96" t="str">
        <f t="shared" si="1"/>
        <v/>
      </c>
      <c r="I60" s="144" t="str">
        <f t="shared" si="3"/>
        <v/>
      </c>
      <c r="J60" s="144"/>
      <c r="K60" s="144">
        <v>2</v>
      </c>
      <c r="L60" s="176"/>
      <c r="M60" s="144"/>
      <c r="N60" s="176"/>
      <c r="O60" s="260" t="str">
        <f>基本情報!$C$4</f>
        <v>島根</v>
      </c>
      <c r="P60" s="181"/>
      <c r="Q60" s="144"/>
      <c r="R60" s="178"/>
      <c r="S60" s="180"/>
      <c r="T60" s="147">
        <v>2</v>
      </c>
      <c r="U60" s="177"/>
      <c r="V60" s="246"/>
      <c r="W60" s="144"/>
      <c r="X60" s="147">
        <v>2</v>
      </c>
      <c r="Y60" s="177"/>
      <c r="Z60" s="144"/>
      <c r="AA60" s="176"/>
      <c r="AB60" s="147">
        <v>2</v>
      </c>
      <c r="AC60" s="177"/>
      <c r="AD60" s="178"/>
      <c r="AE60" s="181"/>
      <c r="AF60" s="176"/>
      <c r="AG60" s="177"/>
      <c r="AH60" s="182"/>
      <c r="AI60" s="147"/>
    </row>
    <row r="61" spans="1:35" hidden="1" x14ac:dyDescent="0.25">
      <c r="A61" s="122">
        <v>55</v>
      </c>
      <c r="B61" s="145" t="str">
        <f>IF(F61="","",基本情報!$C$8)</f>
        <v/>
      </c>
      <c r="C61" s="145"/>
      <c r="D61" s="145"/>
      <c r="E61" s="145"/>
      <c r="F61" s="145"/>
      <c r="G61" s="95" t="str">
        <f t="shared" si="2"/>
        <v/>
      </c>
      <c r="H61" s="95" t="str">
        <f t="shared" si="1"/>
        <v/>
      </c>
      <c r="I61" s="145" t="str">
        <f t="shared" si="3"/>
        <v/>
      </c>
      <c r="J61" s="145"/>
      <c r="K61" s="145">
        <v>2</v>
      </c>
      <c r="L61" s="183"/>
      <c r="M61" s="145"/>
      <c r="N61" s="183"/>
      <c r="O61" s="261" t="str">
        <f>基本情報!$C$4</f>
        <v>島根</v>
      </c>
      <c r="P61" s="188"/>
      <c r="Q61" s="145"/>
      <c r="R61" s="185"/>
      <c r="S61" s="187"/>
      <c r="T61" s="148">
        <v>2</v>
      </c>
      <c r="U61" s="184"/>
      <c r="V61" s="247"/>
      <c r="W61" s="145"/>
      <c r="X61" s="148">
        <v>2</v>
      </c>
      <c r="Y61" s="184"/>
      <c r="Z61" s="145"/>
      <c r="AA61" s="183"/>
      <c r="AB61" s="148">
        <v>2</v>
      </c>
      <c r="AC61" s="184"/>
      <c r="AD61" s="185"/>
      <c r="AE61" s="188"/>
      <c r="AF61" s="183"/>
      <c r="AG61" s="184"/>
      <c r="AH61" s="189"/>
      <c r="AI61" s="148"/>
    </row>
    <row r="62" spans="1:35" hidden="1" x14ac:dyDescent="0.25">
      <c r="A62" s="123">
        <v>56</v>
      </c>
      <c r="B62" s="144" t="str">
        <f>IF(F62="","",基本情報!$C$8)</f>
        <v/>
      </c>
      <c r="C62" s="144"/>
      <c r="D62" s="144"/>
      <c r="E62" s="144"/>
      <c r="F62" s="144"/>
      <c r="G62" s="96" t="str">
        <f t="shared" si="2"/>
        <v/>
      </c>
      <c r="H62" s="96" t="str">
        <f t="shared" si="1"/>
        <v/>
      </c>
      <c r="I62" s="144" t="str">
        <f t="shared" si="3"/>
        <v/>
      </c>
      <c r="J62" s="144"/>
      <c r="K62" s="144">
        <v>2</v>
      </c>
      <c r="L62" s="176"/>
      <c r="M62" s="144"/>
      <c r="N62" s="176"/>
      <c r="O62" s="260" t="str">
        <f>基本情報!$C$4</f>
        <v>島根</v>
      </c>
      <c r="P62" s="181"/>
      <c r="Q62" s="144"/>
      <c r="R62" s="178"/>
      <c r="S62" s="180"/>
      <c r="T62" s="147">
        <v>2</v>
      </c>
      <c r="U62" s="177"/>
      <c r="V62" s="246"/>
      <c r="W62" s="144"/>
      <c r="X62" s="147">
        <v>2</v>
      </c>
      <c r="Y62" s="177"/>
      <c r="Z62" s="144"/>
      <c r="AA62" s="176"/>
      <c r="AB62" s="147">
        <v>2</v>
      </c>
      <c r="AC62" s="177"/>
      <c r="AD62" s="178"/>
      <c r="AE62" s="181"/>
      <c r="AF62" s="176"/>
      <c r="AG62" s="177"/>
      <c r="AH62" s="182"/>
      <c r="AI62" s="147"/>
    </row>
    <row r="63" spans="1:35" hidden="1" x14ac:dyDescent="0.25">
      <c r="A63" s="122">
        <v>57</v>
      </c>
      <c r="B63" s="145" t="str">
        <f>IF(F63="","",基本情報!$C$8)</f>
        <v/>
      </c>
      <c r="C63" s="145"/>
      <c r="D63" s="145"/>
      <c r="E63" s="145"/>
      <c r="F63" s="145"/>
      <c r="G63" s="95" t="str">
        <f t="shared" si="2"/>
        <v/>
      </c>
      <c r="H63" s="95" t="str">
        <f t="shared" si="1"/>
        <v/>
      </c>
      <c r="I63" s="145" t="str">
        <f t="shared" si="3"/>
        <v/>
      </c>
      <c r="J63" s="145"/>
      <c r="K63" s="145">
        <v>2</v>
      </c>
      <c r="L63" s="183"/>
      <c r="M63" s="145"/>
      <c r="N63" s="183"/>
      <c r="O63" s="261" t="str">
        <f>基本情報!$C$4</f>
        <v>島根</v>
      </c>
      <c r="P63" s="188"/>
      <c r="Q63" s="145"/>
      <c r="R63" s="185"/>
      <c r="S63" s="187"/>
      <c r="T63" s="148">
        <v>2</v>
      </c>
      <c r="U63" s="184"/>
      <c r="V63" s="247"/>
      <c r="W63" s="145"/>
      <c r="X63" s="148">
        <v>2</v>
      </c>
      <c r="Y63" s="184"/>
      <c r="Z63" s="145"/>
      <c r="AA63" s="183"/>
      <c r="AB63" s="148">
        <v>2</v>
      </c>
      <c r="AC63" s="184"/>
      <c r="AD63" s="185"/>
      <c r="AE63" s="188"/>
      <c r="AF63" s="183"/>
      <c r="AG63" s="184"/>
      <c r="AH63" s="189"/>
      <c r="AI63" s="148"/>
    </row>
    <row r="64" spans="1:35" hidden="1" x14ac:dyDescent="0.25">
      <c r="A64" s="123">
        <v>58</v>
      </c>
      <c r="B64" s="144" t="str">
        <f>IF(F64="","",基本情報!$C$8)</f>
        <v/>
      </c>
      <c r="C64" s="144"/>
      <c r="D64" s="144"/>
      <c r="E64" s="144"/>
      <c r="F64" s="144"/>
      <c r="G64" s="96" t="str">
        <f t="shared" si="2"/>
        <v/>
      </c>
      <c r="H64" s="96" t="str">
        <f t="shared" si="1"/>
        <v/>
      </c>
      <c r="I64" s="144" t="str">
        <f t="shared" si="3"/>
        <v/>
      </c>
      <c r="J64" s="144"/>
      <c r="K64" s="144">
        <v>2</v>
      </c>
      <c r="L64" s="176"/>
      <c r="M64" s="144"/>
      <c r="N64" s="176"/>
      <c r="O64" s="260" t="str">
        <f>基本情報!$C$4</f>
        <v>島根</v>
      </c>
      <c r="P64" s="181"/>
      <c r="Q64" s="144"/>
      <c r="R64" s="178"/>
      <c r="S64" s="180"/>
      <c r="T64" s="147">
        <v>2</v>
      </c>
      <c r="U64" s="177"/>
      <c r="V64" s="246"/>
      <c r="W64" s="144"/>
      <c r="X64" s="147">
        <v>2</v>
      </c>
      <c r="Y64" s="177"/>
      <c r="Z64" s="144"/>
      <c r="AA64" s="176"/>
      <c r="AB64" s="147">
        <v>2</v>
      </c>
      <c r="AC64" s="177"/>
      <c r="AD64" s="178"/>
      <c r="AE64" s="181"/>
      <c r="AF64" s="176"/>
      <c r="AG64" s="177"/>
      <c r="AH64" s="182"/>
      <c r="AI64" s="147"/>
    </row>
    <row r="65" spans="1:36" hidden="1" x14ac:dyDescent="0.25">
      <c r="A65" s="122">
        <v>59</v>
      </c>
      <c r="B65" s="145" t="str">
        <f>IF(F65="","",基本情報!$C$8)</f>
        <v/>
      </c>
      <c r="C65" s="145"/>
      <c r="D65" s="145"/>
      <c r="E65" s="145"/>
      <c r="F65" s="145"/>
      <c r="G65" s="95" t="str">
        <f t="shared" si="2"/>
        <v/>
      </c>
      <c r="H65" s="95" t="str">
        <f t="shared" si="1"/>
        <v/>
      </c>
      <c r="I65" s="145" t="str">
        <f t="shared" si="3"/>
        <v/>
      </c>
      <c r="J65" s="145"/>
      <c r="K65" s="145">
        <v>2</v>
      </c>
      <c r="L65" s="183"/>
      <c r="M65" s="145"/>
      <c r="N65" s="183"/>
      <c r="O65" s="261" t="str">
        <f>基本情報!$C$4</f>
        <v>島根</v>
      </c>
      <c r="P65" s="188"/>
      <c r="Q65" s="145"/>
      <c r="R65" s="185"/>
      <c r="S65" s="187"/>
      <c r="T65" s="148">
        <v>2</v>
      </c>
      <c r="U65" s="184"/>
      <c r="V65" s="247"/>
      <c r="W65" s="145"/>
      <c r="X65" s="148">
        <v>2</v>
      </c>
      <c r="Y65" s="184"/>
      <c r="Z65" s="145"/>
      <c r="AA65" s="183"/>
      <c r="AB65" s="148">
        <v>2</v>
      </c>
      <c r="AC65" s="184"/>
      <c r="AD65" s="185"/>
      <c r="AE65" s="188"/>
      <c r="AF65" s="183"/>
      <c r="AG65" s="184"/>
      <c r="AH65" s="189"/>
      <c r="AI65" s="148"/>
    </row>
    <row r="66" spans="1:36" hidden="1" x14ac:dyDescent="0.25">
      <c r="A66" s="123">
        <v>60</v>
      </c>
      <c r="B66" s="144" t="str">
        <f>IF(F66="","",基本情報!$C$8)</f>
        <v/>
      </c>
      <c r="C66" s="144"/>
      <c r="D66" s="144"/>
      <c r="E66" s="144"/>
      <c r="F66" s="144"/>
      <c r="G66" s="96" t="str">
        <f t="shared" si="2"/>
        <v/>
      </c>
      <c r="H66" s="96" t="str">
        <f t="shared" si="1"/>
        <v/>
      </c>
      <c r="I66" s="144" t="str">
        <f t="shared" si="3"/>
        <v/>
      </c>
      <c r="J66" s="144"/>
      <c r="K66" s="144">
        <v>2</v>
      </c>
      <c r="L66" s="176"/>
      <c r="M66" s="144"/>
      <c r="N66" s="176"/>
      <c r="O66" s="260" t="str">
        <f>基本情報!$C$4</f>
        <v>島根</v>
      </c>
      <c r="P66" s="181"/>
      <c r="Q66" s="144"/>
      <c r="R66" s="178"/>
      <c r="S66" s="180"/>
      <c r="T66" s="147">
        <v>2</v>
      </c>
      <c r="U66" s="177"/>
      <c r="V66" s="246"/>
      <c r="W66" s="144"/>
      <c r="X66" s="147">
        <v>2</v>
      </c>
      <c r="Y66" s="177"/>
      <c r="Z66" s="144"/>
      <c r="AA66" s="176"/>
      <c r="AB66" s="147">
        <v>2</v>
      </c>
      <c r="AC66" s="177"/>
      <c r="AD66" s="178"/>
      <c r="AE66" s="181"/>
      <c r="AF66" s="176"/>
      <c r="AG66" s="177"/>
      <c r="AH66" s="182"/>
      <c r="AI66" s="147"/>
    </row>
    <row r="67" spans="1:36" hidden="1" x14ac:dyDescent="0.25">
      <c r="A67" s="122">
        <v>61</v>
      </c>
      <c r="B67" s="145" t="str">
        <f>IF(F67="","",基本情報!$C$8)</f>
        <v/>
      </c>
      <c r="C67" s="145"/>
      <c r="D67" s="145"/>
      <c r="E67" s="145"/>
      <c r="F67" s="145"/>
      <c r="G67" s="95" t="str">
        <f t="shared" si="2"/>
        <v/>
      </c>
      <c r="H67" s="95" t="str">
        <f t="shared" si="1"/>
        <v/>
      </c>
      <c r="I67" s="145" t="str">
        <f t="shared" si="3"/>
        <v/>
      </c>
      <c r="J67" s="145"/>
      <c r="K67" s="145">
        <v>2</v>
      </c>
      <c r="L67" s="183"/>
      <c r="M67" s="145"/>
      <c r="N67" s="183"/>
      <c r="O67" s="261" t="str">
        <f>基本情報!$C$4</f>
        <v>島根</v>
      </c>
      <c r="P67" s="188"/>
      <c r="Q67" s="145"/>
      <c r="R67" s="185"/>
      <c r="S67" s="187"/>
      <c r="T67" s="148">
        <v>2</v>
      </c>
      <c r="U67" s="184"/>
      <c r="V67" s="247"/>
      <c r="W67" s="145"/>
      <c r="X67" s="148">
        <v>2</v>
      </c>
      <c r="Y67" s="184"/>
      <c r="Z67" s="145"/>
      <c r="AA67" s="183"/>
      <c r="AB67" s="148">
        <v>2</v>
      </c>
      <c r="AC67" s="184"/>
      <c r="AD67" s="185"/>
      <c r="AE67" s="188"/>
      <c r="AF67" s="183"/>
      <c r="AG67" s="184"/>
      <c r="AH67" s="189"/>
      <c r="AI67" s="148"/>
    </row>
    <row r="68" spans="1:36" hidden="1" x14ac:dyDescent="0.25">
      <c r="A68" s="123">
        <v>62</v>
      </c>
      <c r="B68" s="144" t="str">
        <f>IF(F68="","",基本情報!$C$8)</f>
        <v/>
      </c>
      <c r="C68" s="144"/>
      <c r="D68" s="144"/>
      <c r="E68" s="144"/>
      <c r="F68" s="144"/>
      <c r="G68" s="96" t="str">
        <f t="shared" si="2"/>
        <v/>
      </c>
      <c r="H68" s="96" t="str">
        <f t="shared" si="1"/>
        <v/>
      </c>
      <c r="I68" s="144" t="str">
        <f t="shared" si="3"/>
        <v/>
      </c>
      <c r="J68" s="144"/>
      <c r="K68" s="144">
        <v>2</v>
      </c>
      <c r="L68" s="176"/>
      <c r="M68" s="144"/>
      <c r="N68" s="176"/>
      <c r="O68" s="260" t="str">
        <f>基本情報!$C$4</f>
        <v>島根</v>
      </c>
      <c r="P68" s="181"/>
      <c r="Q68" s="144"/>
      <c r="R68" s="178"/>
      <c r="S68" s="180"/>
      <c r="T68" s="147">
        <v>2</v>
      </c>
      <c r="U68" s="177"/>
      <c r="V68" s="246"/>
      <c r="W68" s="144"/>
      <c r="X68" s="147">
        <v>2</v>
      </c>
      <c r="Y68" s="177"/>
      <c r="Z68" s="144"/>
      <c r="AA68" s="176"/>
      <c r="AB68" s="147">
        <v>2</v>
      </c>
      <c r="AC68" s="177"/>
      <c r="AD68" s="178"/>
      <c r="AE68" s="181"/>
      <c r="AF68" s="176"/>
      <c r="AG68" s="177"/>
      <c r="AH68" s="182"/>
      <c r="AI68" s="147"/>
    </row>
    <row r="69" spans="1:36" hidden="1" x14ac:dyDescent="0.25">
      <c r="A69" s="122">
        <v>63</v>
      </c>
      <c r="B69" s="145" t="str">
        <f>IF(F69="","",基本情報!$C$8)</f>
        <v/>
      </c>
      <c r="C69" s="145"/>
      <c r="D69" s="145"/>
      <c r="E69" s="145"/>
      <c r="F69" s="145"/>
      <c r="G69" s="95" t="str">
        <f t="shared" si="2"/>
        <v/>
      </c>
      <c r="H69" s="95" t="str">
        <f t="shared" si="1"/>
        <v/>
      </c>
      <c r="I69" s="145" t="str">
        <f t="shared" si="3"/>
        <v/>
      </c>
      <c r="J69" s="145"/>
      <c r="K69" s="145">
        <v>2</v>
      </c>
      <c r="L69" s="183"/>
      <c r="M69" s="145"/>
      <c r="N69" s="183"/>
      <c r="O69" s="261" t="str">
        <f>基本情報!$C$4</f>
        <v>島根</v>
      </c>
      <c r="P69" s="188"/>
      <c r="Q69" s="145"/>
      <c r="R69" s="185"/>
      <c r="S69" s="187"/>
      <c r="T69" s="148">
        <v>2</v>
      </c>
      <c r="U69" s="184"/>
      <c r="V69" s="247"/>
      <c r="W69" s="145"/>
      <c r="X69" s="148">
        <v>2</v>
      </c>
      <c r="Y69" s="184"/>
      <c r="Z69" s="145"/>
      <c r="AA69" s="183"/>
      <c r="AB69" s="148">
        <v>2</v>
      </c>
      <c r="AC69" s="184"/>
      <c r="AD69" s="185"/>
      <c r="AE69" s="188"/>
      <c r="AF69" s="183"/>
      <c r="AG69" s="184"/>
      <c r="AH69" s="189"/>
      <c r="AI69" s="148"/>
    </row>
    <row r="70" spans="1:36" hidden="1" x14ac:dyDescent="0.25">
      <c r="A70" s="123">
        <v>64</v>
      </c>
      <c r="B70" s="144" t="str">
        <f>IF(F70="","",基本情報!$C$8)</f>
        <v/>
      </c>
      <c r="C70" s="144"/>
      <c r="D70" s="144"/>
      <c r="E70" s="144"/>
      <c r="F70" s="144"/>
      <c r="G70" s="96" t="str">
        <f t="shared" si="2"/>
        <v/>
      </c>
      <c r="H70" s="96" t="str">
        <f t="shared" si="1"/>
        <v/>
      </c>
      <c r="I70" s="144" t="str">
        <f t="shared" si="3"/>
        <v/>
      </c>
      <c r="J70" s="144"/>
      <c r="K70" s="144">
        <v>2</v>
      </c>
      <c r="L70" s="176"/>
      <c r="M70" s="144"/>
      <c r="N70" s="176"/>
      <c r="O70" s="260" t="str">
        <f>基本情報!$C$4</f>
        <v>島根</v>
      </c>
      <c r="P70" s="181"/>
      <c r="Q70" s="144"/>
      <c r="R70" s="178"/>
      <c r="S70" s="180"/>
      <c r="T70" s="147">
        <v>2</v>
      </c>
      <c r="U70" s="177"/>
      <c r="V70" s="246"/>
      <c r="W70" s="144"/>
      <c r="X70" s="147">
        <v>2</v>
      </c>
      <c r="Y70" s="177"/>
      <c r="Z70" s="144"/>
      <c r="AA70" s="176"/>
      <c r="AB70" s="147">
        <v>2</v>
      </c>
      <c r="AC70" s="177"/>
      <c r="AD70" s="178"/>
      <c r="AE70" s="181"/>
      <c r="AF70" s="176"/>
      <c r="AG70" s="177"/>
      <c r="AH70" s="182"/>
      <c r="AI70" s="147"/>
    </row>
    <row r="71" spans="1:36" hidden="1" x14ac:dyDescent="0.25">
      <c r="A71" s="122">
        <v>65</v>
      </c>
      <c r="B71" s="145" t="str">
        <f>IF(F71="","",基本情報!$C$8)</f>
        <v/>
      </c>
      <c r="C71" s="145"/>
      <c r="D71" s="145"/>
      <c r="E71" s="145"/>
      <c r="F71" s="145"/>
      <c r="G71" s="95" t="str">
        <f t="shared" ref="G71:G76" si="4">IF(F71="","",ASC(PHONETIC(F71)))</f>
        <v/>
      </c>
      <c r="H71" s="95" t="str">
        <f t="shared" si="1"/>
        <v/>
      </c>
      <c r="I71" s="145" t="str">
        <f t="shared" si="3"/>
        <v/>
      </c>
      <c r="J71" s="145"/>
      <c r="K71" s="145">
        <v>2</v>
      </c>
      <c r="L71" s="183"/>
      <c r="M71" s="145"/>
      <c r="N71" s="183"/>
      <c r="O71" s="261" t="str">
        <f>基本情報!$C$4</f>
        <v>島根</v>
      </c>
      <c r="P71" s="188"/>
      <c r="Q71" s="145"/>
      <c r="R71" s="185"/>
      <c r="S71" s="187"/>
      <c r="T71" s="148">
        <v>2</v>
      </c>
      <c r="U71" s="184"/>
      <c r="V71" s="247"/>
      <c r="W71" s="145"/>
      <c r="X71" s="148">
        <v>2</v>
      </c>
      <c r="Y71" s="184"/>
      <c r="Z71" s="145"/>
      <c r="AA71" s="183"/>
      <c r="AB71" s="148">
        <v>2</v>
      </c>
      <c r="AC71" s="184"/>
      <c r="AD71" s="185"/>
      <c r="AE71" s="188"/>
      <c r="AF71" s="183"/>
      <c r="AG71" s="184"/>
      <c r="AH71" s="189"/>
      <c r="AI71" s="148"/>
    </row>
    <row r="72" spans="1:36" hidden="1" x14ac:dyDescent="0.25">
      <c r="A72" s="123">
        <v>66</v>
      </c>
      <c r="B72" s="144" t="str">
        <f>IF(F72="","",基本情報!$C$8)</f>
        <v/>
      </c>
      <c r="C72" s="144"/>
      <c r="D72" s="144"/>
      <c r="E72" s="144"/>
      <c r="F72" s="144"/>
      <c r="G72" s="96" t="str">
        <f t="shared" si="4"/>
        <v/>
      </c>
      <c r="H72" s="96" t="str">
        <f t="shared" ref="H72:H76" si="5">IF(F72="","",F72)</f>
        <v/>
      </c>
      <c r="I72" s="144" t="str">
        <f>IF(F72="","",ASC(PHONETIC(F72)))</f>
        <v/>
      </c>
      <c r="J72" s="144"/>
      <c r="K72" s="144">
        <v>2</v>
      </c>
      <c r="L72" s="176"/>
      <c r="M72" s="144"/>
      <c r="N72" s="176"/>
      <c r="O72" s="260" t="str">
        <f>基本情報!$C$4</f>
        <v>島根</v>
      </c>
      <c r="P72" s="181"/>
      <c r="Q72" s="144"/>
      <c r="R72" s="178"/>
      <c r="S72" s="180"/>
      <c r="T72" s="147">
        <v>2</v>
      </c>
      <c r="U72" s="177"/>
      <c r="V72" s="246"/>
      <c r="W72" s="144"/>
      <c r="X72" s="147">
        <v>2</v>
      </c>
      <c r="Y72" s="177"/>
      <c r="Z72" s="144"/>
      <c r="AA72" s="176"/>
      <c r="AB72" s="147">
        <v>2</v>
      </c>
      <c r="AC72" s="177"/>
      <c r="AD72" s="178"/>
      <c r="AE72" s="181"/>
      <c r="AF72" s="176"/>
      <c r="AG72" s="177"/>
      <c r="AH72" s="182"/>
      <c r="AI72" s="147"/>
    </row>
    <row r="73" spans="1:36" hidden="1" x14ac:dyDescent="0.25">
      <c r="A73" s="122">
        <v>67</v>
      </c>
      <c r="B73" s="145" t="str">
        <f>IF(F73="","",基本情報!$C$8)</f>
        <v/>
      </c>
      <c r="C73" s="145"/>
      <c r="D73" s="145"/>
      <c r="E73" s="145"/>
      <c r="F73" s="145"/>
      <c r="G73" s="95" t="str">
        <f t="shared" si="4"/>
        <v/>
      </c>
      <c r="H73" s="95" t="str">
        <f t="shared" si="5"/>
        <v/>
      </c>
      <c r="I73" s="145" t="str">
        <f>IF(F73="","",ASC(PHONETIC(F73)))</f>
        <v/>
      </c>
      <c r="J73" s="145"/>
      <c r="K73" s="145">
        <v>2</v>
      </c>
      <c r="L73" s="183"/>
      <c r="M73" s="145"/>
      <c r="N73" s="183"/>
      <c r="O73" s="261" t="str">
        <f>基本情報!$C$4</f>
        <v>島根</v>
      </c>
      <c r="P73" s="188"/>
      <c r="Q73" s="145"/>
      <c r="R73" s="185"/>
      <c r="S73" s="187"/>
      <c r="T73" s="148">
        <v>2</v>
      </c>
      <c r="U73" s="184"/>
      <c r="V73" s="247"/>
      <c r="W73" s="145"/>
      <c r="X73" s="148">
        <v>2</v>
      </c>
      <c r="Y73" s="184"/>
      <c r="Z73" s="145"/>
      <c r="AA73" s="183"/>
      <c r="AB73" s="148">
        <v>2</v>
      </c>
      <c r="AC73" s="184"/>
      <c r="AD73" s="185"/>
      <c r="AE73" s="188"/>
      <c r="AF73" s="183"/>
      <c r="AG73" s="184"/>
      <c r="AH73" s="189"/>
      <c r="AI73" s="148"/>
    </row>
    <row r="74" spans="1:36" hidden="1" x14ac:dyDescent="0.25">
      <c r="A74" s="123">
        <v>68</v>
      </c>
      <c r="B74" s="144" t="str">
        <f>IF(F74="","",基本情報!$C$8)</f>
        <v/>
      </c>
      <c r="C74" s="144"/>
      <c r="D74" s="144"/>
      <c r="E74" s="144"/>
      <c r="F74" s="144"/>
      <c r="G74" s="96" t="str">
        <f t="shared" si="4"/>
        <v/>
      </c>
      <c r="H74" s="96" t="str">
        <f t="shared" si="5"/>
        <v/>
      </c>
      <c r="I74" s="144" t="str">
        <f>IF(F74="","",ASC(PHONETIC(F74)))</f>
        <v/>
      </c>
      <c r="J74" s="144"/>
      <c r="K74" s="144">
        <v>2</v>
      </c>
      <c r="L74" s="176"/>
      <c r="M74" s="144"/>
      <c r="N74" s="176"/>
      <c r="O74" s="260" t="str">
        <f>基本情報!$C$4</f>
        <v>島根</v>
      </c>
      <c r="P74" s="181"/>
      <c r="Q74" s="144"/>
      <c r="R74" s="178"/>
      <c r="S74" s="180"/>
      <c r="T74" s="147">
        <v>2</v>
      </c>
      <c r="U74" s="177"/>
      <c r="V74" s="246"/>
      <c r="W74" s="144"/>
      <c r="X74" s="147">
        <v>2</v>
      </c>
      <c r="Y74" s="177"/>
      <c r="Z74" s="144"/>
      <c r="AA74" s="176"/>
      <c r="AB74" s="147">
        <v>2</v>
      </c>
      <c r="AC74" s="177"/>
      <c r="AD74" s="178"/>
      <c r="AE74" s="181"/>
      <c r="AF74" s="176"/>
      <c r="AG74" s="177"/>
      <c r="AH74" s="182"/>
      <c r="AI74" s="147"/>
    </row>
    <row r="75" spans="1:36" hidden="1" x14ac:dyDescent="0.25">
      <c r="A75" s="122">
        <v>69</v>
      </c>
      <c r="B75" s="145" t="str">
        <f>IF(F75="","",基本情報!$C$8)</f>
        <v/>
      </c>
      <c r="C75" s="145"/>
      <c r="D75" s="145"/>
      <c r="E75" s="145"/>
      <c r="F75" s="145"/>
      <c r="G75" s="95" t="str">
        <f t="shared" si="4"/>
        <v/>
      </c>
      <c r="H75" s="95" t="str">
        <f t="shared" si="5"/>
        <v/>
      </c>
      <c r="I75" s="145" t="str">
        <f>IF(F75="","",ASC(PHONETIC(F75)))</f>
        <v/>
      </c>
      <c r="J75" s="145"/>
      <c r="K75" s="145">
        <v>2</v>
      </c>
      <c r="L75" s="183"/>
      <c r="M75" s="145"/>
      <c r="N75" s="183"/>
      <c r="O75" s="261" t="str">
        <f>基本情報!$C$4</f>
        <v>島根</v>
      </c>
      <c r="P75" s="188"/>
      <c r="Q75" s="145"/>
      <c r="R75" s="185"/>
      <c r="S75" s="187"/>
      <c r="T75" s="148">
        <v>2</v>
      </c>
      <c r="U75" s="184"/>
      <c r="V75" s="247"/>
      <c r="W75" s="145"/>
      <c r="X75" s="148">
        <v>2</v>
      </c>
      <c r="Y75" s="184"/>
      <c r="Z75" s="145"/>
      <c r="AA75" s="183"/>
      <c r="AB75" s="148">
        <v>2</v>
      </c>
      <c r="AC75" s="184"/>
      <c r="AD75" s="185"/>
      <c r="AE75" s="188"/>
      <c r="AF75" s="183"/>
      <c r="AG75" s="184"/>
      <c r="AH75" s="189"/>
      <c r="AI75" s="148"/>
    </row>
    <row r="76" spans="1:36" ht="13.15" hidden="1" thickBot="1" x14ac:dyDescent="0.3">
      <c r="A76" s="124">
        <v>70</v>
      </c>
      <c r="B76" s="146" t="str">
        <f>IF(F76="","",基本情報!$C$8)</f>
        <v/>
      </c>
      <c r="C76" s="146"/>
      <c r="D76" s="146"/>
      <c r="E76" s="146"/>
      <c r="F76" s="146"/>
      <c r="G76" s="112" t="str">
        <f t="shared" si="4"/>
        <v/>
      </c>
      <c r="H76" s="112" t="str">
        <f t="shared" si="5"/>
        <v/>
      </c>
      <c r="I76" s="146" t="str">
        <f>IF(F76="","",ASC(PHONETIC(F76)))</f>
        <v/>
      </c>
      <c r="J76" s="146"/>
      <c r="K76" s="146">
        <v>2</v>
      </c>
      <c r="L76" s="190"/>
      <c r="M76" s="146"/>
      <c r="N76" s="190"/>
      <c r="O76" s="262" t="str">
        <f>基本情報!$C$4</f>
        <v>島根</v>
      </c>
      <c r="P76" s="195"/>
      <c r="Q76" s="146"/>
      <c r="R76" s="192"/>
      <c r="S76" s="194"/>
      <c r="T76" s="149">
        <v>2</v>
      </c>
      <c r="U76" s="191"/>
      <c r="V76" s="248"/>
      <c r="W76" s="146"/>
      <c r="X76" s="149">
        <v>2</v>
      </c>
      <c r="Y76" s="191"/>
      <c r="Z76" s="146"/>
      <c r="AA76" s="190"/>
      <c r="AB76" s="149">
        <v>2</v>
      </c>
      <c r="AC76" s="191"/>
      <c r="AD76" s="192"/>
      <c r="AE76" s="195"/>
      <c r="AF76" s="190"/>
      <c r="AG76" s="191"/>
      <c r="AH76" s="196"/>
      <c r="AI76" s="149"/>
    </row>
    <row r="77" spans="1:36" hidden="1" x14ac:dyDescent="0.25">
      <c r="B77" s="201"/>
      <c r="C77" s="201"/>
      <c r="D77" s="201"/>
      <c r="E77" s="201"/>
      <c r="F77" s="201"/>
      <c r="I77" s="201"/>
      <c r="J77" s="201"/>
      <c r="K77" s="201"/>
      <c r="L77" s="201"/>
      <c r="M77" s="201"/>
      <c r="N77" s="201"/>
      <c r="O77" s="201"/>
      <c r="P77" s="201"/>
      <c r="Q77" s="201">
        <f>COUNTA(Q7:Q76)</f>
        <v>0</v>
      </c>
      <c r="R77" s="202"/>
      <c r="S77" s="201"/>
      <c r="T77" s="201"/>
      <c r="U77" s="201">
        <f>COUNTA(U7:U76)</f>
        <v>0</v>
      </c>
      <c r="V77" s="202"/>
      <c r="W77" s="201"/>
      <c r="X77" s="201"/>
      <c r="Y77" s="201">
        <f>COUNTA(Y7:Y76)</f>
        <v>0</v>
      </c>
      <c r="Z77" s="201"/>
      <c r="AA77" s="201"/>
      <c r="AB77" s="201"/>
      <c r="AC77">
        <f>COUNTIF($AC$7:$AC$76,"A")</f>
        <v>0</v>
      </c>
      <c r="AD77">
        <f>IF(AC77&gt;=4,1,0)</f>
        <v>0</v>
      </c>
      <c r="AE77" s="201"/>
      <c r="AF77" s="201"/>
      <c r="AG77" s="201"/>
      <c r="AH77" s="202"/>
      <c r="AI77" s="201"/>
      <c r="AJ77">
        <v>0</v>
      </c>
    </row>
    <row r="78" spans="1:36" hidden="1" x14ac:dyDescent="0.25">
      <c r="B78" s="201"/>
      <c r="C78" s="201"/>
      <c r="D78" s="201"/>
      <c r="E78" s="201"/>
      <c r="F78" s="201"/>
      <c r="I78" s="201"/>
      <c r="J78" s="201"/>
      <c r="K78" s="201"/>
      <c r="L78" s="201"/>
      <c r="M78" s="201"/>
      <c r="N78" s="201"/>
      <c r="O78" s="201"/>
      <c r="P78" s="201"/>
      <c r="Q78" s="201"/>
      <c r="R78" s="202"/>
      <c r="S78" s="201"/>
      <c r="T78" s="201"/>
      <c r="U78" s="201"/>
      <c r="V78" s="202"/>
      <c r="W78" s="201"/>
      <c r="X78" s="201"/>
      <c r="Y78" s="201"/>
      <c r="Z78" s="201"/>
      <c r="AA78" s="201"/>
      <c r="AB78" s="201"/>
      <c r="AC78">
        <f>COUNTIF($AC$7:$AC$76,"B")</f>
        <v>0</v>
      </c>
      <c r="AD78">
        <f t="shared" ref="AD78:AD82" si="6">IF(AC78&gt;=4,1,0)</f>
        <v>0</v>
      </c>
      <c r="AE78" s="201"/>
      <c r="AF78" s="201"/>
      <c r="AG78" s="201"/>
      <c r="AH78" s="202"/>
      <c r="AI78" s="201"/>
    </row>
    <row r="79" spans="1:36" hidden="1" x14ac:dyDescent="0.25">
      <c r="B79" s="201"/>
      <c r="C79" s="201"/>
      <c r="D79" s="201"/>
      <c r="E79" s="201"/>
      <c r="F79" s="201"/>
      <c r="I79" s="201"/>
      <c r="J79" s="201"/>
      <c r="K79" s="201"/>
      <c r="L79" s="201"/>
      <c r="M79" s="201"/>
      <c r="N79" s="201"/>
      <c r="O79" s="201"/>
      <c r="P79" s="201"/>
      <c r="Q79" s="201" t="s">
        <v>122</v>
      </c>
      <c r="R79" s="202"/>
      <c r="S79" s="201">
        <f>Q77+U77+Y77</f>
        <v>0</v>
      </c>
      <c r="T79" s="201"/>
      <c r="U79" s="201"/>
      <c r="V79" s="202"/>
      <c r="W79" s="201"/>
      <c r="X79" s="201"/>
      <c r="Y79" s="201"/>
      <c r="Z79" s="201"/>
      <c r="AA79" s="201"/>
      <c r="AB79" s="201"/>
      <c r="AC79">
        <f>COUNTIF($AC$7:$AC$76,"C")</f>
        <v>0</v>
      </c>
      <c r="AD79">
        <f t="shared" si="6"/>
        <v>0</v>
      </c>
      <c r="AE79" s="201"/>
      <c r="AF79" s="201"/>
      <c r="AG79" s="201"/>
      <c r="AH79" s="202"/>
      <c r="AI79" s="201"/>
    </row>
    <row r="80" spans="1:36" hidden="1" x14ac:dyDescent="0.25">
      <c r="B80" s="201"/>
      <c r="C80" s="201"/>
      <c r="D80" s="201"/>
      <c r="E80" s="201"/>
      <c r="F80" s="201"/>
      <c r="I80" s="201"/>
      <c r="J80" s="201"/>
      <c r="K80" s="201"/>
      <c r="L80" s="201"/>
      <c r="M80" s="201"/>
      <c r="N80" s="201"/>
      <c r="O80" s="201"/>
      <c r="P80" s="201"/>
      <c r="Q80" s="201"/>
      <c r="R80" s="202"/>
      <c r="S80" s="201"/>
      <c r="T80" s="201"/>
      <c r="U80" s="201"/>
      <c r="V80" s="202"/>
      <c r="W80" s="201"/>
      <c r="X80" s="201"/>
      <c r="Y80" s="201"/>
      <c r="Z80" s="201"/>
      <c r="AA80" s="201"/>
      <c r="AB80" s="201"/>
      <c r="AC80">
        <f>COUNTIF($AC$7:$AC$76,"D")</f>
        <v>0</v>
      </c>
      <c r="AD80">
        <f t="shared" si="6"/>
        <v>0</v>
      </c>
      <c r="AE80" s="201"/>
      <c r="AF80" s="201"/>
      <c r="AG80" s="201"/>
      <c r="AH80" s="202"/>
      <c r="AI80" s="201"/>
    </row>
    <row r="81" spans="29:30" hidden="1" x14ac:dyDescent="0.25">
      <c r="AC81">
        <f>COUNTIF($AC$7:$AC$76,"E")</f>
        <v>0</v>
      </c>
      <c r="AD81">
        <f t="shared" si="6"/>
        <v>0</v>
      </c>
    </row>
    <row r="82" spans="29:30" hidden="1" x14ac:dyDescent="0.25">
      <c r="AC82">
        <f>COUNTIF($AC$7:$AC$76,"F")</f>
        <v>0</v>
      </c>
      <c r="AD82">
        <f t="shared" si="6"/>
        <v>0</v>
      </c>
    </row>
    <row r="237" spans="36:36" x14ac:dyDescent="0.25">
      <c r="AJ237">
        <v>0</v>
      </c>
    </row>
    <row r="697" spans="36:36" x14ac:dyDescent="0.25">
      <c r="AJ697">
        <v>0</v>
      </c>
    </row>
    <row r="744" spans="36:36" x14ac:dyDescent="0.25">
      <c r="AJ744">
        <v>0</v>
      </c>
    </row>
    <row r="748" spans="36:36" x14ac:dyDescent="0.25">
      <c r="AJ748">
        <v>0</v>
      </c>
    </row>
  </sheetData>
  <sheetProtection sheet="1" objects="1" scenarios="1"/>
  <phoneticPr fontId="1"/>
  <dataValidations count="11">
    <dataValidation imeMode="halfKatakana" allowBlank="1" showInputMessage="1" showErrorMessage="1" sqref="E7:E76 I8:I76" xr:uid="{00000000-0002-0000-0200-000000000000}"/>
    <dataValidation imeMode="off" allowBlank="1" showInputMessage="1" showErrorMessage="1" sqref="L7:L76 I7 AC77:AC82" xr:uid="{00000000-0002-0000-0200-000001000000}"/>
    <dataValidation type="list" imeMode="off" allowBlank="1" showInputMessage="1" showErrorMessage="1" sqref="AG7:AG76" xr:uid="{00000000-0002-0000-0200-000002000000}">
      <formula1>"○"</formula1>
    </dataValidation>
    <dataValidation type="list" imeMode="off" allowBlank="1" showInputMessage="1" showErrorMessage="1" sqref="S7:S76 W7:W76 AA7:AA76" xr:uid="{00000000-0002-0000-0200-000003000000}">
      <formula1>大会名</formula1>
    </dataValidation>
    <dataValidation errorStyle="warning" imeMode="off" allowBlank="1" error="_x000a_" sqref="Z7:Z76" xr:uid="{00000000-0002-0000-0200-000004000000}"/>
    <dataValidation type="list" allowBlank="1" showInputMessage="1" showErrorMessage="1" sqref="B7:B76" xr:uid="{00000000-0002-0000-0200-000005000000}">
      <formula1>所属名</formula1>
    </dataValidation>
    <dataValidation type="list" imeMode="off" allowBlank="1" showInputMessage="1" showErrorMessage="1" sqref="Q7:Q76 U7:U76 Y7:Y76" xr:uid="{00000000-0002-0000-0200-000006000000}">
      <formula1>女子種目</formula1>
    </dataValidation>
    <dataValidation errorStyle="warning" imeMode="halfAlpha" allowBlank="1" error="_x000a_" sqref="AH7:AH80 R8:R80 V8:V80 AD7:AD80" xr:uid="{00000000-0002-0000-0200-000007000000}"/>
    <dataValidation imeMode="halfAlpha" allowBlank="1" showInputMessage="1" showErrorMessage="1" sqref="R7 V7" xr:uid="{00000000-0002-0000-0200-000008000000}"/>
    <dataValidation type="list" allowBlank="1" showInputMessage="1" showErrorMessage="1" sqref="D7:D76" xr:uid="{00000000-0002-0000-0200-000009000000}">
      <formula1>"1-,2-,3-,4-,5-,6-,7-,8-"</formula1>
    </dataValidation>
    <dataValidation type="list" allowBlank="1" showInputMessage="1" showErrorMessage="1" sqref="AC7:AC76" xr:uid="{00000000-0002-0000-0200-00000A000000}">
      <formula1>"A,B,C,D,E,F"</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1"/>
  <sheetViews>
    <sheetView showZeros="0" zoomScaleNormal="100" workbookViewId="0"/>
  </sheetViews>
  <sheetFormatPr defaultRowHeight="12.75" x14ac:dyDescent="0.25"/>
  <cols>
    <col min="1" max="1" width="20.59765625" style="201" customWidth="1"/>
    <col min="2" max="2" width="10" style="201" customWidth="1"/>
    <col min="3" max="3" width="5.59765625" style="201" customWidth="1"/>
    <col min="4" max="4" width="5" style="201" customWidth="1"/>
    <col min="5" max="5" width="8.1328125" style="201" customWidth="1"/>
    <col min="6" max="6" width="12.46484375" style="201" customWidth="1"/>
    <col min="7" max="7" width="10" style="201" customWidth="1"/>
    <col min="8" max="8" width="5.59765625" style="201" customWidth="1"/>
    <col min="9" max="9" width="5" style="201" customWidth="1"/>
    <col min="10" max="256" width="9" style="201"/>
    <col min="257" max="257" width="20.59765625" style="201" customWidth="1"/>
    <col min="258" max="258" width="10" style="201" customWidth="1"/>
    <col min="259" max="259" width="5.59765625" style="201" customWidth="1"/>
    <col min="260" max="260" width="5" style="201" customWidth="1"/>
    <col min="261" max="261" width="8.1328125" style="201" customWidth="1"/>
    <col min="262" max="262" width="12.46484375" style="201" customWidth="1"/>
    <col min="263" max="263" width="10" style="201" customWidth="1"/>
    <col min="264" max="264" width="5.59765625" style="201" customWidth="1"/>
    <col min="265" max="265" width="5" style="201" customWidth="1"/>
    <col min="266" max="512" width="9" style="201"/>
    <col min="513" max="513" width="20.59765625" style="201" customWidth="1"/>
    <col min="514" max="514" width="10" style="201" customWidth="1"/>
    <col min="515" max="515" width="5.59765625" style="201" customWidth="1"/>
    <col min="516" max="516" width="5" style="201" customWidth="1"/>
    <col min="517" max="517" width="8.1328125" style="201" customWidth="1"/>
    <col min="518" max="518" width="12.46484375" style="201" customWidth="1"/>
    <col min="519" max="519" width="10" style="201" customWidth="1"/>
    <col min="520" max="520" width="5.59765625" style="201" customWidth="1"/>
    <col min="521" max="521" width="5" style="201" customWidth="1"/>
    <col min="522" max="768" width="9" style="201"/>
    <col min="769" max="769" width="20.59765625" style="201" customWidth="1"/>
    <col min="770" max="770" width="10" style="201" customWidth="1"/>
    <col min="771" max="771" width="5.59765625" style="201" customWidth="1"/>
    <col min="772" max="772" width="5" style="201" customWidth="1"/>
    <col min="773" max="773" width="8.1328125" style="201" customWidth="1"/>
    <col min="774" max="774" width="12.46484375" style="201" customWidth="1"/>
    <col min="775" max="775" width="10" style="201" customWidth="1"/>
    <col min="776" max="776" width="5.59765625" style="201" customWidth="1"/>
    <col min="777" max="777" width="5" style="201" customWidth="1"/>
    <col min="778" max="1024" width="9" style="201"/>
    <col min="1025" max="1025" width="20.59765625" style="201" customWidth="1"/>
    <col min="1026" max="1026" width="10" style="201" customWidth="1"/>
    <col min="1027" max="1027" width="5.59765625" style="201" customWidth="1"/>
    <col min="1028" max="1028" width="5" style="201" customWidth="1"/>
    <col min="1029" max="1029" width="8.1328125" style="201" customWidth="1"/>
    <col min="1030" max="1030" width="12.46484375" style="201" customWidth="1"/>
    <col min="1031" max="1031" width="10" style="201" customWidth="1"/>
    <col min="1032" max="1032" width="5.59765625" style="201" customWidth="1"/>
    <col min="1033" max="1033" width="5" style="201" customWidth="1"/>
    <col min="1034" max="1280" width="9" style="201"/>
    <col min="1281" max="1281" width="20.59765625" style="201" customWidth="1"/>
    <col min="1282" max="1282" width="10" style="201" customWidth="1"/>
    <col min="1283" max="1283" width="5.59765625" style="201" customWidth="1"/>
    <col min="1284" max="1284" width="5" style="201" customWidth="1"/>
    <col min="1285" max="1285" width="8.1328125" style="201" customWidth="1"/>
    <col min="1286" max="1286" width="12.46484375" style="201" customWidth="1"/>
    <col min="1287" max="1287" width="10" style="201" customWidth="1"/>
    <col min="1288" max="1288" width="5.59765625" style="201" customWidth="1"/>
    <col min="1289" max="1289" width="5" style="201" customWidth="1"/>
    <col min="1290" max="1536" width="9" style="201"/>
    <col min="1537" max="1537" width="20.59765625" style="201" customWidth="1"/>
    <col min="1538" max="1538" width="10" style="201" customWidth="1"/>
    <col min="1539" max="1539" width="5.59765625" style="201" customWidth="1"/>
    <col min="1540" max="1540" width="5" style="201" customWidth="1"/>
    <col min="1541" max="1541" width="8.1328125" style="201" customWidth="1"/>
    <col min="1542" max="1542" width="12.46484375" style="201" customWidth="1"/>
    <col min="1543" max="1543" width="10" style="201" customWidth="1"/>
    <col min="1544" max="1544" width="5.59765625" style="201" customWidth="1"/>
    <col min="1545" max="1545" width="5" style="201" customWidth="1"/>
    <col min="1546" max="1792" width="9" style="201"/>
    <col min="1793" max="1793" width="20.59765625" style="201" customWidth="1"/>
    <col min="1794" max="1794" width="10" style="201" customWidth="1"/>
    <col min="1795" max="1795" width="5.59765625" style="201" customWidth="1"/>
    <col min="1796" max="1796" width="5" style="201" customWidth="1"/>
    <col min="1797" max="1797" width="8.1328125" style="201" customWidth="1"/>
    <col min="1798" max="1798" width="12.46484375" style="201" customWidth="1"/>
    <col min="1799" max="1799" width="10" style="201" customWidth="1"/>
    <col min="1800" max="1800" width="5.59765625" style="201" customWidth="1"/>
    <col min="1801" max="1801" width="5" style="201" customWidth="1"/>
    <col min="1802" max="2048" width="9" style="201"/>
    <col min="2049" max="2049" width="20.59765625" style="201" customWidth="1"/>
    <col min="2050" max="2050" width="10" style="201" customWidth="1"/>
    <col min="2051" max="2051" width="5.59765625" style="201" customWidth="1"/>
    <col min="2052" max="2052" width="5" style="201" customWidth="1"/>
    <col min="2053" max="2053" width="8.1328125" style="201" customWidth="1"/>
    <col min="2054" max="2054" width="12.46484375" style="201" customWidth="1"/>
    <col min="2055" max="2055" width="10" style="201" customWidth="1"/>
    <col min="2056" max="2056" width="5.59765625" style="201" customWidth="1"/>
    <col min="2057" max="2057" width="5" style="201" customWidth="1"/>
    <col min="2058" max="2304" width="9" style="201"/>
    <col min="2305" max="2305" width="20.59765625" style="201" customWidth="1"/>
    <col min="2306" max="2306" width="10" style="201" customWidth="1"/>
    <col min="2307" max="2307" width="5.59765625" style="201" customWidth="1"/>
    <col min="2308" max="2308" width="5" style="201" customWidth="1"/>
    <col min="2309" max="2309" width="8.1328125" style="201" customWidth="1"/>
    <col min="2310" max="2310" width="12.46484375" style="201" customWidth="1"/>
    <col min="2311" max="2311" width="10" style="201" customWidth="1"/>
    <col min="2312" max="2312" width="5.59765625" style="201" customWidth="1"/>
    <col min="2313" max="2313" width="5" style="201" customWidth="1"/>
    <col min="2314" max="2560" width="9" style="201"/>
    <col min="2561" max="2561" width="20.59765625" style="201" customWidth="1"/>
    <col min="2562" max="2562" width="10" style="201" customWidth="1"/>
    <col min="2563" max="2563" width="5.59765625" style="201" customWidth="1"/>
    <col min="2564" max="2564" width="5" style="201" customWidth="1"/>
    <col min="2565" max="2565" width="8.1328125" style="201" customWidth="1"/>
    <col min="2566" max="2566" width="12.46484375" style="201" customWidth="1"/>
    <col min="2567" max="2567" width="10" style="201" customWidth="1"/>
    <col min="2568" max="2568" width="5.59765625" style="201" customWidth="1"/>
    <col min="2569" max="2569" width="5" style="201" customWidth="1"/>
    <col min="2570" max="2816" width="9" style="201"/>
    <col min="2817" max="2817" width="20.59765625" style="201" customWidth="1"/>
    <col min="2818" max="2818" width="10" style="201" customWidth="1"/>
    <col min="2819" max="2819" width="5.59765625" style="201" customWidth="1"/>
    <col min="2820" max="2820" width="5" style="201" customWidth="1"/>
    <col min="2821" max="2821" width="8.1328125" style="201" customWidth="1"/>
    <col min="2822" max="2822" width="12.46484375" style="201" customWidth="1"/>
    <col min="2823" max="2823" width="10" style="201" customWidth="1"/>
    <col min="2824" max="2824" width="5.59765625" style="201" customWidth="1"/>
    <col min="2825" max="2825" width="5" style="201" customWidth="1"/>
    <col min="2826" max="3072" width="9" style="201"/>
    <col min="3073" max="3073" width="20.59765625" style="201" customWidth="1"/>
    <col min="3074" max="3074" width="10" style="201" customWidth="1"/>
    <col min="3075" max="3075" width="5.59765625" style="201" customWidth="1"/>
    <col min="3076" max="3076" width="5" style="201" customWidth="1"/>
    <col min="3077" max="3077" width="8.1328125" style="201" customWidth="1"/>
    <col min="3078" max="3078" width="12.46484375" style="201" customWidth="1"/>
    <col min="3079" max="3079" width="10" style="201" customWidth="1"/>
    <col min="3080" max="3080" width="5.59765625" style="201" customWidth="1"/>
    <col min="3081" max="3081" width="5" style="201" customWidth="1"/>
    <col min="3082" max="3328" width="9" style="201"/>
    <col min="3329" max="3329" width="20.59765625" style="201" customWidth="1"/>
    <col min="3330" max="3330" width="10" style="201" customWidth="1"/>
    <col min="3331" max="3331" width="5.59765625" style="201" customWidth="1"/>
    <col min="3332" max="3332" width="5" style="201" customWidth="1"/>
    <col min="3333" max="3333" width="8.1328125" style="201" customWidth="1"/>
    <col min="3334" max="3334" width="12.46484375" style="201" customWidth="1"/>
    <col min="3335" max="3335" width="10" style="201" customWidth="1"/>
    <col min="3336" max="3336" width="5.59765625" style="201" customWidth="1"/>
    <col min="3337" max="3337" width="5" style="201" customWidth="1"/>
    <col min="3338" max="3584" width="9" style="201"/>
    <col min="3585" max="3585" width="20.59765625" style="201" customWidth="1"/>
    <col min="3586" max="3586" width="10" style="201" customWidth="1"/>
    <col min="3587" max="3587" width="5.59765625" style="201" customWidth="1"/>
    <col min="3588" max="3588" width="5" style="201" customWidth="1"/>
    <col min="3589" max="3589" width="8.1328125" style="201" customWidth="1"/>
    <col min="3590" max="3590" width="12.46484375" style="201" customWidth="1"/>
    <col min="3591" max="3591" width="10" style="201" customWidth="1"/>
    <col min="3592" max="3592" width="5.59765625" style="201" customWidth="1"/>
    <col min="3593" max="3593" width="5" style="201" customWidth="1"/>
    <col min="3594" max="3840" width="9" style="201"/>
    <col min="3841" max="3841" width="20.59765625" style="201" customWidth="1"/>
    <col min="3842" max="3842" width="10" style="201" customWidth="1"/>
    <col min="3843" max="3843" width="5.59765625" style="201" customWidth="1"/>
    <col min="3844" max="3844" width="5" style="201" customWidth="1"/>
    <col min="3845" max="3845" width="8.1328125" style="201" customWidth="1"/>
    <col min="3846" max="3846" width="12.46484375" style="201" customWidth="1"/>
    <col min="3847" max="3847" width="10" style="201" customWidth="1"/>
    <col min="3848" max="3848" width="5.59765625" style="201" customWidth="1"/>
    <col min="3849" max="3849" width="5" style="201" customWidth="1"/>
    <col min="3850" max="4096" width="9" style="201"/>
    <col min="4097" max="4097" width="20.59765625" style="201" customWidth="1"/>
    <col min="4098" max="4098" width="10" style="201" customWidth="1"/>
    <col min="4099" max="4099" width="5.59765625" style="201" customWidth="1"/>
    <col min="4100" max="4100" width="5" style="201" customWidth="1"/>
    <col min="4101" max="4101" width="8.1328125" style="201" customWidth="1"/>
    <col min="4102" max="4102" width="12.46484375" style="201" customWidth="1"/>
    <col min="4103" max="4103" width="10" style="201" customWidth="1"/>
    <col min="4104" max="4104" width="5.59765625" style="201" customWidth="1"/>
    <col min="4105" max="4105" width="5" style="201" customWidth="1"/>
    <col min="4106" max="4352" width="9" style="201"/>
    <col min="4353" max="4353" width="20.59765625" style="201" customWidth="1"/>
    <col min="4354" max="4354" width="10" style="201" customWidth="1"/>
    <col min="4355" max="4355" width="5.59765625" style="201" customWidth="1"/>
    <col min="4356" max="4356" width="5" style="201" customWidth="1"/>
    <col min="4357" max="4357" width="8.1328125" style="201" customWidth="1"/>
    <col min="4358" max="4358" width="12.46484375" style="201" customWidth="1"/>
    <col min="4359" max="4359" width="10" style="201" customWidth="1"/>
    <col min="4360" max="4360" width="5.59765625" style="201" customWidth="1"/>
    <col min="4361" max="4361" width="5" style="201" customWidth="1"/>
    <col min="4362" max="4608" width="9" style="201"/>
    <col min="4609" max="4609" width="20.59765625" style="201" customWidth="1"/>
    <col min="4610" max="4610" width="10" style="201" customWidth="1"/>
    <col min="4611" max="4611" width="5.59765625" style="201" customWidth="1"/>
    <col min="4612" max="4612" width="5" style="201" customWidth="1"/>
    <col min="4613" max="4613" width="8.1328125" style="201" customWidth="1"/>
    <col min="4614" max="4614" width="12.46484375" style="201" customWidth="1"/>
    <col min="4615" max="4615" width="10" style="201" customWidth="1"/>
    <col min="4616" max="4616" width="5.59765625" style="201" customWidth="1"/>
    <col min="4617" max="4617" width="5" style="201" customWidth="1"/>
    <col min="4618" max="4864" width="9" style="201"/>
    <col min="4865" max="4865" width="20.59765625" style="201" customWidth="1"/>
    <col min="4866" max="4866" width="10" style="201" customWidth="1"/>
    <col min="4867" max="4867" width="5.59765625" style="201" customWidth="1"/>
    <col min="4868" max="4868" width="5" style="201" customWidth="1"/>
    <col min="4869" max="4869" width="8.1328125" style="201" customWidth="1"/>
    <col min="4870" max="4870" width="12.46484375" style="201" customWidth="1"/>
    <col min="4871" max="4871" width="10" style="201" customWidth="1"/>
    <col min="4872" max="4872" width="5.59765625" style="201" customWidth="1"/>
    <col min="4873" max="4873" width="5" style="201" customWidth="1"/>
    <col min="4874" max="5120" width="9" style="201"/>
    <col min="5121" max="5121" width="20.59765625" style="201" customWidth="1"/>
    <col min="5122" max="5122" width="10" style="201" customWidth="1"/>
    <col min="5123" max="5123" width="5.59765625" style="201" customWidth="1"/>
    <col min="5124" max="5124" width="5" style="201" customWidth="1"/>
    <col min="5125" max="5125" width="8.1328125" style="201" customWidth="1"/>
    <col min="5126" max="5126" width="12.46484375" style="201" customWidth="1"/>
    <col min="5127" max="5127" width="10" style="201" customWidth="1"/>
    <col min="5128" max="5128" width="5.59765625" style="201" customWidth="1"/>
    <col min="5129" max="5129" width="5" style="201" customWidth="1"/>
    <col min="5130" max="5376" width="9" style="201"/>
    <col min="5377" max="5377" width="20.59765625" style="201" customWidth="1"/>
    <col min="5378" max="5378" width="10" style="201" customWidth="1"/>
    <col min="5379" max="5379" width="5.59765625" style="201" customWidth="1"/>
    <col min="5380" max="5380" width="5" style="201" customWidth="1"/>
    <col min="5381" max="5381" width="8.1328125" style="201" customWidth="1"/>
    <col min="5382" max="5382" width="12.46484375" style="201" customWidth="1"/>
    <col min="5383" max="5383" width="10" style="201" customWidth="1"/>
    <col min="5384" max="5384" width="5.59765625" style="201" customWidth="1"/>
    <col min="5385" max="5385" width="5" style="201" customWidth="1"/>
    <col min="5386" max="5632" width="9" style="201"/>
    <col min="5633" max="5633" width="20.59765625" style="201" customWidth="1"/>
    <col min="5634" max="5634" width="10" style="201" customWidth="1"/>
    <col min="5635" max="5635" width="5.59765625" style="201" customWidth="1"/>
    <col min="5636" max="5636" width="5" style="201" customWidth="1"/>
    <col min="5637" max="5637" width="8.1328125" style="201" customWidth="1"/>
    <col min="5638" max="5638" width="12.46484375" style="201" customWidth="1"/>
    <col min="5639" max="5639" width="10" style="201" customWidth="1"/>
    <col min="5640" max="5640" width="5.59765625" style="201" customWidth="1"/>
    <col min="5641" max="5641" width="5" style="201" customWidth="1"/>
    <col min="5642" max="5888" width="9" style="201"/>
    <col min="5889" max="5889" width="20.59765625" style="201" customWidth="1"/>
    <col min="5890" max="5890" width="10" style="201" customWidth="1"/>
    <col min="5891" max="5891" width="5.59765625" style="201" customWidth="1"/>
    <col min="5892" max="5892" width="5" style="201" customWidth="1"/>
    <col min="5893" max="5893" width="8.1328125" style="201" customWidth="1"/>
    <col min="5894" max="5894" width="12.46484375" style="201" customWidth="1"/>
    <col min="5895" max="5895" width="10" style="201" customWidth="1"/>
    <col min="5896" max="5896" width="5.59765625" style="201" customWidth="1"/>
    <col min="5897" max="5897" width="5" style="201" customWidth="1"/>
    <col min="5898" max="6144" width="9" style="201"/>
    <col min="6145" max="6145" width="20.59765625" style="201" customWidth="1"/>
    <col min="6146" max="6146" width="10" style="201" customWidth="1"/>
    <col min="6147" max="6147" width="5.59765625" style="201" customWidth="1"/>
    <col min="6148" max="6148" width="5" style="201" customWidth="1"/>
    <col min="6149" max="6149" width="8.1328125" style="201" customWidth="1"/>
    <col min="6150" max="6150" width="12.46484375" style="201" customWidth="1"/>
    <col min="6151" max="6151" width="10" style="201" customWidth="1"/>
    <col min="6152" max="6152" width="5.59765625" style="201" customWidth="1"/>
    <col min="6153" max="6153" width="5" style="201" customWidth="1"/>
    <col min="6154" max="6400" width="9" style="201"/>
    <col min="6401" max="6401" width="20.59765625" style="201" customWidth="1"/>
    <col min="6402" max="6402" width="10" style="201" customWidth="1"/>
    <col min="6403" max="6403" width="5.59765625" style="201" customWidth="1"/>
    <col min="6404" max="6404" width="5" style="201" customWidth="1"/>
    <col min="6405" max="6405" width="8.1328125" style="201" customWidth="1"/>
    <col min="6406" max="6406" width="12.46484375" style="201" customWidth="1"/>
    <col min="6407" max="6407" width="10" style="201" customWidth="1"/>
    <col min="6408" max="6408" width="5.59765625" style="201" customWidth="1"/>
    <col min="6409" max="6409" width="5" style="201" customWidth="1"/>
    <col min="6410" max="6656" width="9" style="201"/>
    <col min="6657" max="6657" width="20.59765625" style="201" customWidth="1"/>
    <col min="6658" max="6658" width="10" style="201" customWidth="1"/>
    <col min="6659" max="6659" width="5.59765625" style="201" customWidth="1"/>
    <col min="6660" max="6660" width="5" style="201" customWidth="1"/>
    <col min="6661" max="6661" width="8.1328125" style="201" customWidth="1"/>
    <col min="6662" max="6662" width="12.46484375" style="201" customWidth="1"/>
    <col min="6663" max="6663" width="10" style="201" customWidth="1"/>
    <col min="6664" max="6664" width="5.59765625" style="201" customWidth="1"/>
    <col min="6665" max="6665" width="5" style="201" customWidth="1"/>
    <col min="6666" max="6912" width="9" style="201"/>
    <col min="6913" max="6913" width="20.59765625" style="201" customWidth="1"/>
    <col min="6914" max="6914" width="10" style="201" customWidth="1"/>
    <col min="6915" max="6915" width="5.59765625" style="201" customWidth="1"/>
    <col min="6916" max="6916" width="5" style="201" customWidth="1"/>
    <col min="6917" max="6917" width="8.1328125" style="201" customWidth="1"/>
    <col min="6918" max="6918" width="12.46484375" style="201" customWidth="1"/>
    <col min="6919" max="6919" width="10" style="201" customWidth="1"/>
    <col min="6920" max="6920" width="5.59765625" style="201" customWidth="1"/>
    <col min="6921" max="6921" width="5" style="201" customWidth="1"/>
    <col min="6922" max="7168" width="9" style="201"/>
    <col min="7169" max="7169" width="20.59765625" style="201" customWidth="1"/>
    <col min="7170" max="7170" width="10" style="201" customWidth="1"/>
    <col min="7171" max="7171" width="5.59765625" style="201" customWidth="1"/>
    <col min="7172" max="7172" width="5" style="201" customWidth="1"/>
    <col min="7173" max="7173" width="8.1328125" style="201" customWidth="1"/>
    <col min="7174" max="7174" width="12.46484375" style="201" customWidth="1"/>
    <col min="7175" max="7175" width="10" style="201" customWidth="1"/>
    <col min="7176" max="7176" width="5.59765625" style="201" customWidth="1"/>
    <col min="7177" max="7177" width="5" style="201" customWidth="1"/>
    <col min="7178" max="7424" width="9" style="201"/>
    <col min="7425" max="7425" width="20.59765625" style="201" customWidth="1"/>
    <col min="7426" max="7426" width="10" style="201" customWidth="1"/>
    <col min="7427" max="7427" width="5.59765625" style="201" customWidth="1"/>
    <col min="7428" max="7428" width="5" style="201" customWidth="1"/>
    <col min="7429" max="7429" width="8.1328125" style="201" customWidth="1"/>
    <col min="7430" max="7430" width="12.46484375" style="201" customWidth="1"/>
    <col min="7431" max="7431" width="10" style="201" customWidth="1"/>
    <col min="7432" max="7432" width="5.59765625" style="201" customWidth="1"/>
    <col min="7433" max="7433" width="5" style="201" customWidth="1"/>
    <col min="7434" max="7680" width="9" style="201"/>
    <col min="7681" max="7681" width="20.59765625" style="201" customWidth="1"/>
    <col min="7682" max="7682" width="10" style="201" customWidth="1"/>
    <col min="7683" max="7683" width="5.59765625" style="201" customWidth="1"/>
    <col min="7684" max="7684" width="5" style="201" customWidth="1"/>
    <col min="7685" max="7685" width="8.1328125" style="201" customWidth="1"/>
    <col min="7686" max="7686" width="12.46484375" style="201" customWidth="1"/>
    <col min="7687" max="7687" width="10" style="201" customWidth="1"/>
    <col min="7688" max="7688" width="5.59765625" style="201" customWidth="1"/>
    <col min="7689" max="7689" width="5" style="201" customWidth="1"/>
    <col min="7690" max="7936" width="9" style="201"/>
    <col min="7937" max="7937" width="20.59765625" style="201" customWidth="1"/>
    <col min="7938" max="7938" width="10" style="201" customWidth="1"/>
    <col min="7939" max="7939" width="5.59765625" style="201" customWidth="1"/>
    <col min="7940" max="7940" width="5" style="201" customWidth="1"/>
    <col min="7941" max="7941" width="8.1328125" style="201" customWidth="1"/>
    <col min="7942" max="7942" width="12.46484375" style="201" customWidth="1"/>
    <col min="7943" max="7943" width="10" style="201" customWidth="1"/>
    <col min="7944" max="7944" width="5.59765625" style="201" customWidth="1"/>
    <col min="7945" max="7945" width="5" style="201" customWidth="1"/>
    <col min="7946" max="8192" width="9" style="201"/>
    <col min="8193" max="8193" width="20.59765625" style="201" customWidth="1"/>
    <col min="8194" max="8194" width="10" style="201" customWidth="1"/>
    <col min="8195" max="8195" width="5.59765625" style="201" customWidth="1"/>
    <col min="8196" max="8196" width="5" style="201" customWidth="1"/>
    <col min="8197" max="8197" width="8.1328125" style="201" customWidth="1"/>
    <col min="8198" max="8198" width="12.46484375" style="201" customWidth="1"/>
    <col min="8199" max="8199" width="10" style="201" customWidth="1"/>
    <col min="8200" max="8200" width="5.59765625" style="201" customWidth="1"/>
    <col min="8201" max="8201" width="5" style="201" customWidth="1"/>
    <col min="8202" max="8448" width="9" style="201"/>
    <col min="8449" max="8449" width="20.59765625" style="201" customWidth="1"/>
    <col min="8450" max="8450" width="10" style="201" customWidth="1"/>
    <col min="8451" max="8451" width="5.59765625" style="201" customWidth="1"/>
    <col min="8452" max="8452" width="5" style="201" customWidth="1"/>
    <col min="8453" max="8453" width="8.1328125" style="201" customWidth="1"/>
    <col min="8454" max="8454" width="12.46484375" style="201" customWidth="1"/>
    <col min="8455" max="8455" width="10" style="201" customWidth="1"/>
    <col min="8456" max="8456" width="5.59765625" style="201" customWidth="1"/>
    <col min="8457" max="8457" width="5" style="201" customWidth="1"/>
    <col min="8458" max="8704" width="9" style="201"/>
    <col min="8705" max="8705" width="20.59765625" style="201" customWidth="1"/>
    <col min="8706" max="8706" width="10" style="201" customWidth="1"/>
    <col min="8707" max="8707" width="5.59765625" style="201" customWidth="1"/>
    <col min="8708" max="8708" width="5" style="201" customWidth="1"/>
    <col min="8709" max="8709" width="8.1328125" style="201" customWidth="1"/>
    <col min="8710" max="8710" width="12.46484375" style="201" customWidth="1"/>
    <col min="8711" max="8711" width="10" style="201" customWidth="1"/>
    <col min="8712" max="8712" width="5.59765625" style="201" customWidth="1"/>
    <col min="8713" max="8713" width="5" style="201" customWidth="1"/>
    <col min="8714" max="8960" width="9" style="201"/>
    <col min="8961" max="8961" width="20.59765625" style="201" customWidth="1"/>
    <col min="8962" max="8962" width="10" style="201" customWidth="1"/>
    <col min="8963" max="8963" width="5.59765625" style="201" customWidth="1"/>
    <col min="8964" max="8964" width="5" style="201" customWidth="1"/>
    <col min="8965" max="8965" width="8.1328125" style="201" customWidth="1"/>
    <col min="8966" max="8966" width="12.46484375" style="201" customWidth="1"/>
    <col min="8967" max="8967" width="10" style="201" customWidth="1"/>
    <col min="8968" max="8968" width="5.59765625" style="201" customWidth="1"/>
    <col min="8969" max="8969" width="5" style="201" customWidth="1"/>
    <col min="8970" max="9216" width="9" style="201"/>
    <col min="9217" max="9217" width="20.59765625" style="201" customWidth="1"/>
    <col min="9218" max="9218" width="10" style="201" customWidth="1"/>
    <col min="9219" max="9219" width="5.59765625" style="201" customWidth="1"/>
    <col min="9220" max="9220" width="5" style="201" customWidth="1"/>
    <col min="9221" max="9221" width="8.1328125" style="201" customWidth="1"/>
    <col min="9222" max="9222" width="12.46484375" style="201" customWidth="1"/>
    <col min="9223" max="9223" width="10" style="201" customWidth="1"/>
    <col min="9224" max="9224" width="5.59765625" style="201" customWidth="1"/>
    <col min="9225" max="9225" width="5" style="201" customWidth="1"/>
    <col min="9226" max="9472" width="9" style="201"/>
    <col min="9473" max="9473" width="20.59765625" style="201" customWidth="1"/>
    <col min="9474" max="9474" width="10" style="201" customWidth="1"/>
    <col min="9475" max="9475" width="5.59765625" style="201" customWidth="1"/>
    <col min="9476" max="9476" width="5" style="201" customWidth="1"/>
    <col min="9477" max="9477" width="8.1328125" style="201" customWidth="1"/>
    <col min="9478" max="9478" width="12.46484375" style="201" customWidth="1"/>
    <col min="9479" max="9479" width="10" style="201" customWidth="1"/>
    <col min="9480" max="9480" width="5.59765625" style="201" customWidth="1"/>
    <col min="9481" max="9481" width="5" style="201" customWidth="1"/>
    <col min="9482" max="9728" width="9" style="201"/>
    <col min="9729" max="9729" width="20.59765625" style="201" customWidth="1"/>
    <col min="9730" max="9730" width="10" style="201" customWidth="1"/>
    <col min="9731" max="9731" width="5.59765625" style="201" customWidth="1"/>
    <col min="9732" max="9732" width="5" style="201" customWidth="1"/>
    <col min="9733" max="9733" width="8.1328125" style="201" customWidth="1"/>
    <col min="9734" max="9734" width="12.46484375" style="201" customWidth="1"/>
    <col min="9735" max="9735" width="10" style="201" customWidth="1"/>
    <col min="9736" max="9736" width="5.59765625" style="201" customWidth="1"/>
    <col min="9737" max="9737" width="5" style="201" customWidth="1"/>
    <col min="9738" max="9984" width="9" style="201"/>
    <col min="9985" max="9985" width="20.59765625" style="201" customWidth="1"/>
    <col min="9986" max="9986" width="10" style="201" customWidth="1"/>
    <col min="9987" max="9987" width="5.59765625" style="201" customWidth="1"/>
    <col min="9988" max="9988" width="5" style="201" customWidth="1"/>
    <col min="9989" max="9989" width="8.1328125" style="201" customWidth="1"/>
    <col min="9990" max="9990" width="12.46484375" style="201" customWidth="1"/>
    <col min="9991" max="9991" width="10" style="201" customWidth="1"/>
    <col min="9992" max="9992" width="5.59765625" style="201" customWidth="1"/>
    <col min="9993" max="9993" width="5" style="201" customWidth="1"/>
    <col min="9994" max="10240" width="9" style="201"/>
    <col min="10241" max="10241" width="20.59765625" style="201" customWidth="1"/>
    <col min="10242" max="10242" width="10" style="201" customWidth="1"/>
    <col min="10243" max="10243" width="5.59765625" style="201" customWidth="1"/>
    <col min="10244" max="10244" width="5" style="201" customWidth="1"/>
    <col min="10245" max="10245" width="8.1328125" style="201" customWidth="1"/>
    <col min="10246" max="10246" width="12.46484375" style="201" customWidth="1"/>
    <col min="10247" max="10247" width="10" style="201" customWidth="1"/>
    <col min="10248" max="10248" width="5.59765625" style="201" customWidth="1"/>
    <col min="10249" max="10249" width="5" style="201" customWidth="1"/>
    <col min="10250" max="10496" width="9" style="201"/>
    <col min="10497" max="10497" width="20.59765625" style="201" customWidth="1"/>
    <col min="10498" max="10498" width="10" style="201" customWidth="1"/>
    <col min="10499" max="10499" width="5.59765625" style="201" customWidth="1"/>
    <col min="10500" max="10500" width="5" style="201" customWidth="1"/>
    <col min="10501" max="10501" width="8.1328125" style="201" customWidth="1"/>
    <col min="10502" max="10502" width="12.46484375" style="201" customWidth="1"/>
    <col min="10503" max="10503" width="10" style="201" customWidth="1"/>
    <col min="10504" max="10504" width="5.59765625" style="201" customWidth="1"/>
    <col min="10505" max="10505" width="5" style="201" customWidth="1"/>
    <col min="10506" max="10752" width="9" style="201"/>
    <col min="10753" max="10753" width="20.59765625" style="201" customWidth="1"/>
    <col min="10754" max="10754" width="10" style="201" customWidth="1"/>
    <col min="10755" max="10755" width="5.59765625" style="201" customWidth="1"/>
    <col min="10756" max="10756" width="5" style="201" customWidth="1"/>
    <col min="10757" max="10757" width="8.1328125" style="201" customWidth="1"/>
    <col min="10758" max="10758" width="12.46484375" style="201" customWidth="1"/>
    <col min="10759" max="10759" width="10" style="201" customWidth="1"/>
    <col min="10760" max="10760" width="5.59765625" style="201" customWidth="1"/>
    <col min="10761" max="10761" width="5" style="201" customWidth="1"/>
    <col min="10762" max="11008" width="9" style="201"/>
    <col min="11009" max="11009" width="20.59765625" style="201" customWidth="1"/>
    <col min="11010" max="11010" width="10" style="201" customWidth="1"/>
    <col min="11011" max="11011" width="5.59765625" style="201" customWidth="1"/>
    <col min="11012" max="11012" width="5" style="201" customWidth="1"/>
    <col min="11013" max="11013" width="8.1328125" style="201" customWidth="1"/>
    <col min="11014" max="11014" width="12.46484375" style="201" customWidth="1"/>
    <col min="11015" max="11015" width="10" style="201" customWidth="1"/>
    <col min="11016" max="11016" width="5.59765625" style="201" customWidth="1"/>
    <col min="11017" max="11017" width="5" style="201" customWidth="1"/>
    <col min="11018" max="11264" width="9" style="201"/>
    <col min="11265" max="11265" width="20.59765625" style="201" customWidth="1"/>
    <col min="11266" max="11266" width="10" style="201" customWidth="1"/>
    <col min="11267" max="11267" width="5.59765625" style="201" customWidth="1"/>
    <col min="11268" max="11268" width="5" style="201" customWidth="1"/>
    <col min="11269" max="11269" width="8.1328125" style="201" customWidth="1"/>
    <col min="11270" max="11270" width="12.46484375" style="201" customWidth="1"/>
    <col min="11271" max="11271" width="10" style="201" customWidth="1"/>
    <col min="11272" max="11272" width="5.59765625" style="201" customWidth="1"/>
    <col min="11273" max="11273" width="5" style="201" customWidth="1"/>
    <col min="11274" max="11520" width="9" style="201"/>
    <col min="11521" max="11521" width="20.59765625" style="201" customWidth="1"/>
    <col min="11522" max="11522" width="10" style="201" customWidth="1"/>
    <col min="11523" max="11523" width="5.59765625" style="201" customWidth="1"/>
    <col min="11524" max="11524" width="5" style="201" customWidth="1"/>
    <col min="11525" max="11525" width="8.1328125" style="201" customWidth="1"/>
    <col min="11526" max="11526" width="12.46484375" style="201" customWidth="1"/>
    <col min="11527" max="11527" width="10" style="201" customWidth="1"/>
    <col min="11528" max="11528" width="5.59765625" style="201" customWidth="1"/>
    <col min="11529" max="11529" width="5" style="201" customWidth="1"/>
    <col min="11530" max="11776" width="9" style="201"/>
    <col min="11777" max="11777" width="20.59765625" style="201" customWidth="1"/>
    <col min="11778" max="11778" width="10" style="201" customWidth="1"/>
    <col min="11779" max="11779" width="5.59765625" style="201" customWidth="1"/>
    <col min="11780" max="11780" width="5" style="201" customWidth="1"/>
    <col min="11781" max="11781" width="8.1328125" style="201" customWidth="1"/>
    <col min="11782" max="11782" width="12.46484375" style="201" customWidth="1"/>
    <col min="11783" max="11783" width="10" style="201" customWidth="1"/>
    <col min="11784" max="11784" width="5.59765625" style="201" customWidth="1"/>
    <col min="11785" max="11785" width="5" style="201" customWidth="1"/>
    <col min="11786" max="12032" width="9" style="201"/>
    <col min="12033" max="12033" width="20.59765625" style="201" customWidth="1"/>
    <col min="12034" max="12034" width="10" style="201" customWidth="1"/>
    <col min="12035" max="12035" width="5.59765625" style="201" customWidth="1"/>
    <col min="12036" max="12036" width="5" style="201" customWidth="1"/>
    <col min="12037" max="12037" width="8.1328125" style="201" customWidth="1"/>
    <col min="12038" max="12038" width="12.46484375" style="201" customWidth="1"/>
    <col min="12039" max="12039" width="10" style="201" customWidth="1"/>
    <col min="12040" max="12040" width="5.59765625" style="201" customWidth="1"/>
    <col min="12041" max="12041" width="5" style="201" customWidth="1"/>
    <col min="12042" max="12288" width="9" style="201"/>
    <col min="12289" max="12289" width="20.59765625" style="201" customWidth="1"/>
    <col min="12290" max="12290" width="10" style="201" customWidth="1"/>
    <col min="12291" max="12291" width="5.59765625" style="201" customWidth="1"/>
    <col min="12292" max="12292" width="5" style="201" customWidth="1"/>
    <col min="12293" max="12293" width="8.1328125" style="201" customWidth="1"/>
    <col min="12294" max="12294" width="12.46484375" style="201" customWidth="1"/>
    <col min="12295" max="12295" width="10" style="201" customWidth="1"/>
    <col min="12296" max="12296" width="5.59765625" style="201" customWidth="1"/>
    <col min="12297" max="12297" width="5" style="201" customWidth="1"/>
    <col min="12298" max="12544" width="9" style="201"/>
    <col min="12545" max="12545" width="20.59765625" style="201" customWidth="1"/>
    <col min="12546" max="12546" width="10" style="201" customWidth="1"/>
    <col min="12547" max="12547" width="5.59765625" style="201" customWidth="1"/>
    <col min="12548" max="12548" width="5" style="201" customWidth="1"/>
    <col min="12549" max="12549" width="8.1328125" style="201" customWidth="1"/>
    <col min="12550" max="12550" width="12.46484375" style="201" customWidth="1"/>
    <col min="12551" max="12551" width="10" style="201" customWidth="1"/>
    <col min="12552" max="12552" width="5.59765625" style="201" customWidth="1"/>
    <col min="12553" max="12553" width="5" style="201" customWidth="1"/>
    <col min="12554" max="12800" width="9" style="201"/>
    <col min="12801" max="12801" width="20.59765625" style="201" customWidth="1"/>
    <col min="12802" max="12802" width="10" style="201" customWidth="1"/>
    <col min="12803" max="12803" width="5.59765625" style="201" customWidth="1"/>
    <col min="12804" max="12804" width="5" style="201" customWidth="1"/>
    <col min="12805" max="12805" width="8.1328125" style="201" customWidth="1"/>
    <col min="12806" max="12806" width="12.46484375" style="201" customWidth="1"/>
    <col min="12807" max="12807" width="10" style="201" customWidth="1"/>
    <col min="12808" max="12808" width="5.59765625" style="201" customWidth="1"/>
    <col min="12809" max="12809" width="5" style="201" customWidth="1"/>
    <col min="12810" max="13056" width="9" style="201"/>
    <col min="13057" max="13057" width="20.59765625" style="201" customWidth="1"/>
    <col min="13058" max="13058" width="10" style="201" customWidth="1"/>
    <col min="13059" max="13059" width="5.59765625" style="201" customWidth="1"/>
    <col min="13060" max="13060" width="5" style="201" customWidth="1"/>
    <col min="13061" max="13061" width="8.1328125" style="201" customWidth="1"/>
    <col min="13062" max="13062" width="12.46484375" style="201" customWidth="1"/>
    <col min="13063" max="13063" width="10" style="201" customWidth="1"/>
    <col min="13064" max="13064" width="5.59765625" style="201" customWidth="1"/>
    <col min="13065" max="13065" width="5" style="201" customWidth="1"/>
    <col min="13066" max="13312" width="9" style="201"/>
    <col min="13313" max="13313" width="20.59765625" style="201" customWidth="1"/>
    <col min="13314" max="13314" width="10" style="201" customWidth="1"/>
    <col min="13315" max="13315" width="5.59765625" style="201" customWidth="1"/>
    <col min="13316" max="13316" width="5" style="201" customWidth="1"/>
    <col min="13317" max="13317" width="8.1328125" style="201" customWidth="1"/>
    <col min="13318" max="13318" width="12.46484375" style="201" customWidth="1"/>
    <col min="13319" max="13319" width="10" style="201" customWidth="1"/>
    <col min="13320" max="13320" width="5.59765625" style="201" customWidth="1"/>
    <col min="13321" max="13321" width="5" style="201" customWidth="1"/>
    <col min="13322" max="13568" width="9" style="201"/>
    <col min="13569" max="13569" width="20.59765625" style="201" customWidth="1"/>
    <col min="13570" max="13570" width="10" style="201" customWidth="1"/>
    <col min="13571" max="13571" width="5.59765625" style="201" customWidth="1"/>
    <col min="13572" max="13572" width="5" style="201" customWidth="1"/>
    <col min="13573" max="13573" width="8.1328125" style="201" customWidth="1"/>
    <col min="13574" max="13574" width="12.46484375" style="201" customWidth="1"/>
    <col min="13575" max="13575" width="10" style="201" customWidth="1"/>
    <col min="13576" max="13576" width="5.59765625" style="201" customWidth="1"/>
    <col min="13577" max="13577" width="5" style="201" customWidth="1"/>
    <col min="13578" max="13824" width="9" style="201"/>
    <col min="13825" max="13825" width="20.59765625" style="201" customWidth="1"/>
    <col min="13826" max="13826" width="10" style="201" customWidth="1"/>
    <col min="13827" max="13827" width="5.59765625" style="201" customWidth="1"/>
    <col min="13828" max="13828" width="5" style="201" customWidth="1"/>
    <col min="13829" max="13829" width="8.1328125" style="201" customWidth="1"/>
    <col min="13830" max="13830" width="12.46484375" style="201" customWidth="1"/>
    <col min="13831" max="13831" width="10" style="201" customWidth="1"/>
    <col min="13832" max="13832" width="5.59765625" style="201" customWidth="1"/>
    <col min="13833" max="13833" width="5" style="201" customWidth="1"/>
    <col min="13834" max="14080" width="9" style="201"/>
    <col min="14081" max="14081" width="20.59765625" style="201" customWidth="1"/>
    <col min="14082" max="14082" width="10" style="201" customWidth="1"/>
    <col min="14083" max="14083" width="5.59765625" style="201" customWidth="1"/>
    <col min="14084" max="14084" width="5" style="201" customWidth="1"/>
    <col min="14085" max="14085" width="8.1328125" style="201" customWidth="1"/>
    <col min="14086" max="14086" width="12.46484375" style="201" customWidth="1"/>
    <col min="14087" max="14087" width="10" style="201" customWidth="1"/>
    <col min="14088" max="14088" width="5.59765625" style="201" customWidth="1"/>
    <col min="14089" max="14089" width="5" style="201" customWidth="1"/>
    <col min="14090" max="14336" width="9" style="201"/>
    <col min="14337" max="14337" width="20.59765625" style="201" customWidth="1"/>
    <col min="14338" max="14338" width="10" style="201" customWidth="1"/>
    <col min="14339" max="14339" width="5.59765625" style="201" customWidth="1"/>
    <col min="14340" max="14340" width="5" style="201" customWidth="1"/>
    <col min="14341" max="14341" width="8.1328125" style="201" customWidth="1"/>
    <col min="14342" max="14342" width="12.46484375" style="201" customWidth="1"/>
    <col min="14343" max="14343" width="10" style="201" customWidth="1"/>
    <col min="14344" max="14344" width="5.59765625" style="201" customWidth="1"/>
    <col min="14345" max="14345" width="5" style="201" customWidth="1"/>
    <col min="14346" max="14592" width="9" style="201"/>
    <col min="14593" max="14593" width="20.59765625" style="201" customWidth="1"/>
    <col min="14594" max="14594" width="10" style="201" customWidth="1"/>
    <col min="14595" max="14595" width="5.59765625" style="201" customWidth="1"/>
    <col min="14596" max="14596" width="5" style="201" customWidth="1"/>
    <col min="14597" max="14597" width="8.1328125" style="201" customWidth="1"/>
    <col min="14598" max="14598" width="12.46484375" style="201" customWidth="1"/>
    <col min="14599" max="14599" width="10" style="201" customWidth="1"/>
    <col min="14600" max="14600" width="5.59765625" style="201" customWidth="1"/>
    <col min="14601" max="14601" width="5" style="201" customWidth="1"/>
    <col min="14602" max="14848" width="9" style="201"/>
    <col min="14849" max="14849" width="20.59765625" style="201" customWidth="1"/>
    <col min="14850" max="14850" width="10" style="201" customWidth="1"/>
    <col min="14851" max="14851" width="5.59765625" style="201" customWidth="1"/>
    <col min="14852" max="14852" width="5" style="201" customWidth="1"/>
    <col min="14853" max="14853" width="8.1328125" style="201" customWidth="1"/>
    <col min="14854" max="14854" width="12.46484375" style="201" customWidth="1"/>
    <col min="14855" max="14855" width="10" style="201" customWidth="1"/>
    <col min="14856" max="14856" width="5.59765625" style="201" customWidth="1"/>
    <col min="14857" max="14857" width="5" style="201" customWidth="1"/>
    <col min="14858" max="15104" width="9" style="201"/>
    <col min="15105" max="15105" width="20.59765625" style="201" customWidth="1"/>
    <col min="15106" max="15106" width="10" style="201" customWidth="1"/>
    <col min="15107" max="15107" width="5.59765625" style="201" customWidth="1"/>
    <col min="15108" max="15108" width="5" style="201" customWidth="1"/>
    <col min="15109" max="15109" width="8.1328125" style="201" customWidth="1"/>
    <col min="15110" max="15110" width="12.46484375" style="201" customWidth="1"/>
    <col min="15111" max="15111" width="10" style="201" customWidth="1"/>
    <col min="15112" max="15112" width="5.59765625" style="201" customWidth="1"/>
    <col min="15113" max="15113" width="5" style="201" customWidth="1"/>
    <col min="15114" max="15360" width="9" style="201"/>
    <col min="15361" max="15361" width="20.59765625" style="201" customWidth="1"/>
    <col min="15362" max="15362" width="10" style="201" customWidth="1"/>
    <col min="15363" max="15363" width="5.59765625" style="201" customWidth="1"/>
    <col min="15364" max="15364" width="5" style="201" customWidth="1"/>
    <col min="15365" max="15365" width="8.1328125" style="201" customWidth="1"/>
    <col min="15366" max="15366" width="12.46484375" style="201" customWidth="1"/>
    <col min="15367" max="15367" width="10" style="201" customWidth="1"/>
    <col min="15368" max="15368" width="5.59765625" style="201" customWidth="1"/>
    <col min="15369" max="15369" width="5" style="201" customWidth="1"/>
    <col min="15370" max="15616" width="9" style="201"/>
    <col min="15617" max="15617" width="20.59765625" style="201" customWidth="1"/>
    <col min="15618" max="15618" width="10" style="201" customWidth="1"/>
    <col min="15619" max="15619" width="5.59765625" style="201" customWidth="1"/>
    <col min="15620" max="15620" width="5" style="201" customWidth="1"/>
    <col min="15621" max="15621" width="8.1328125" style="201" customWidth="1"/>
    <col min="15622" max="15622" width="12.46484375" style="201" customWidth="1"/>
    <col min="15623" max="15623" width="10" style="201" customWidth="1"/>
    <col min="15624" max="15624" width="5.59765625" style="201" customWidth="1"/>
    <col min="15625" max="15625" width="5" style="201" customWidth="1"/>
    <col min="15626" max="15872" width="9" style="201"/>
    <col min="15873" max="15873" width="20.59765625" style="201" customWidth="1"/>
    <col min="15874" max="15874" width="10" style="201" customWidth="1"/>
    <col min="15875" max="15875" width="5.59765625" style="201" customWidth="1"/>
    <col min="15876" max="15876" width="5" style="201" customWidth="1"/>
    <col min="15877" max="15877" width="8.1328125" style="201" customWidth="1"/>
    <col min="15878" max="15878" width="12.46484375" style="201" customWidth="1"/>
    <col min="15879" max="15879" width="10" style="201" customWidth="1"/>
    <col min="15880" max="15880" width="5.59765625" style="201" customWidth="1"/>
    <col min="15881" max="15881" width="5" style="201" customWidth="1"/>
    <col min="15882" max="16128" width="9" style="201"/>
    <col min="16129" max="16129" width="20.59765625" style="201" customWidth="1"/>
    <col min="16130" max="16130" width="10" style="201" customWidth="1"/>
    <col min="16131" max="16131" width="5.59765625" style="201" customWidth="1"/>
    <col min="16132" max="16132" width="5" style="201" customWidth="1"/>
    <col min="16133" max="16133" width="8.1328125" style="201" customWidth="1"/>
    <col min="16134" max="16134" width="12.46484375" style="201" customWidth="1"/>
    <col min="16135" max="16135" width="10" style="201" customWidth="1"/>
    <col min="16136" max="16136" width="5.59765625" style="201" customWidth="1"/>
    <col min="16137" max="16137" width="5" style="201" customWidth="1"/>
    <col min="16138" max="16384" width="9" style="201"/>
  </cols>
  <sheetData>
    <row r="1" spans="1:9" ht="19.149999999999999" thickBot="1" x14ac:dyDescent="0.3">
      <c r="A1" s="304" t="str">
        <f>管理者シート!C3&amp;" "&amp;"参加確認書"</f>
        <v>島根陸協長距離強化記録会 参加確認書</v>
      </c>
      <c r="B1" s="304"/>
      <c r="C1" s="304"/>
      <c r="D1" s="304"/>
      <c r="E1" s="304"/>
      <c r="F1" s="304"/>
      <c r="G1" s="304"/>
      <c r="H1" s="304"/>
      <c r="I1" s="304"/>
    </row>
    <row r="2" spans="1:9" ht="22.5" customHeight="1" x14ac:dyDescent="0.25">
      <c r="A2" s="216" t="s">
        <v>195</v>
      </c>
      <c r="B2" s="367"/>
      <c r="C2" s="368"/>
      <c r="D2" s="368"/>
      <c r="E2" s="368"/>
      <c r="F2" s="368"/>
      <c r="G2" s="368"/>
      <c r="H2" s="368"/>
      <c r="I2" s="369"/>
    </row>
    <row r="3" spans="1:9" ht="22.5" customHeight="1" x14ac:dyDescent="0.25">
      <c r="A3" s="217" t="s">
        <v>196</v>
      </c>
      <c r="B3" s="370"/>
      <c r="C3" s="371"/>
      <c r="D3" s="371"/>
      <c r="E3" s="371"/>
      <c r="F3" s="371"/>
      <c r="G3" s="371"/>
      <c r="H3" s="371"/>
      <c r="I3" s="372"/>
    </row>
    <row r="4" spans="1:9" ht="22.5" customHeight="1" x14ac:dyDescent="0.25">
      <c r="A4" s="217" t="s">
        <v>197</v>
      </c>
      <c r="B4" s="370"/>
      <c r="C4" s="371"/>
      <c r="D4" s="371"/>
      <c r="E4" s="371"/>
      <c r="F4" s="371"/>
      <c r="G4" s="371"/>
      <c r="H4" s="371"/>
      <c r="I4" s="372"/>
    </row>
    <row r="5" spans="1:9" ht="22.5" customHeight="1" x14ac:dyDescent="0.25">
      <c r="A5" s="300" t="s">
        <v>223</v>
      </c>
      <c r="B5" s="370"/>
      <c r="C5" s="371"/>
      <c r="D5" s="371"/>
      <c r="E5" s="371"/>
      <c r="F5" s="371"/>
      <c r="G5" s="371"/>
      <c r="H5" s="371"/>
      <c r="I5" s="372"/>
    </row>
    <row r="6" spans="1:9" ht="22.5" customHeight="1" x14ac:dyDescent="0.25">
      <c r="A6" s="300" t="s">
        <v>198</v>
      </c>
      <c r="B6" s="373"/>
      <c r="C6" s="374"/>
      <c r="D6" s="374"/>
      <c r="E6" s="374"/>
      <c r="F6" s="301" t="s">
        <v>199</v>
      </c>
      <c r="G6" s="375"/>
      <c r="H6" s="375"/>
      <c r="I6" s="376"/>
    </row>
    <row r="7" spans="1:9" ht="22.5" customHeight="1" x14ac:dyDescent="0.25">
      <c r="A7" s="377" t="s">
        <v>224</v>
      </c>
      <c r="B7" s="370"/>
      <c r="C7" s="371"/>
      <c r="D7" s="371"/>
      <c r="E7" s="371"/>
      <c r="F7" s="381" t="s">
        <v>225</v>
      </c>
      <c r="G7" s="379"/>
      <c r="H7" s="379"/>
      <c r="I7" s="380"/>
    </row>
    <row r="8" spans="1:9" ht="22.5" customHeight="1" thickBot="1" x14ac:dyDescent="0.3">
      <c r="A8" s="378"/>
      <c r="B8" s="363"/>
      <c r="C8" s="364"/>
      <c r="D8" s="364"/>
      <c r="E8" s="364"/>
      <c r="F8" s="302" t="s">
        <v>225</v>
      </c>
      <c r="G8" s="365"/>
      <c r="H8" s="365"/>
      <c r="I8" s="366"/>
    </row>
    <row r="9" spans="1:9" ht="16.5" thickBot="1" x14ac:dyDescent="0.3">
      <c r="A9" s="218"/>
      <c r="B9" s="218"/>
    </row>
    <row r="10" spans="1:9" ht="20.100000000000001" customHeight="1" x14ac:dyDescent="0.25">
      <c r="A10" s="219" t="s">
        <v>200</v>
      </c>
      <c r="B10" s="341" t="s">
        <v>201</v>
      </c>
      <c r="C10" s="342"/>
      <c r="D10" s="343"/>
      <c r="E10" s="341" t="s">
        <v>200</v>
      </c>
      <c r="F10" s="343"/>
      <c r="G10" s="341" t="s">
        <v>201</v>
      </c>
      <c r="H10" s="342"/>
      <c r="I10" s="347"/>
    </row>
    <row r="11" spans="1:9" ht="13.15" thickBot="1" x14ac:dyDescent="0.3">
      <c r="A11" s="220" t="s">
        <v>202</v>
      </c>
      <c r="B11" s="344"/>
      <c r="C11" s="345"/>
      <c r="D11" s="346"/>
      <c r="E11" s="339" t="s">
        <v>203</v>
      </c>
      <c r="F11" s="340"/>
      <c r="G11" s="344"/>
      <c r="H11" s="345"/>
      <c r="I11" s="348"/>
    </row>
    <row r="12" spans="1:9" ht="24" customHeight="1" thickTop="1" x14ac:dyDescent="0.25">
      <c r="A12" s="221" t="s">
        <v>215</v>
      </c>
      <c r="B12" s="349">
        <f>COUNTIF(男子名簿!$O$7:$X$76,A12)</f>
        <v>0</v>
      </c>
      <c r="C12" s="350"/>
      <c r="D12" s="351"/>
      <c r="E12" s="278"/>
      <c r="F12" s="279" t="s">
        <v>215</v>
      </c>
      <c r="G12" s="352">
        <f>COUNTIF(女子名簿!$O$7:$X$76,F12)</f>
        <v>0</v>
      </c>
      <c r="H12" s="353"/>
      <c r="I12" s="354"/>
    </row>
    <row r="13" spans="1:9" ht="24" customHeight="1" x14ac:dyDescent="0.25">
      <c r="A13" s="222" t="s">
        <v>193</v>
      </c>
      <c r="B13" s="330">
        <f>COUNTIF(男子名簿!$O$7:$X$76,A13)</f>
        <v>0</v>
      </c>
      <c r="C13" s="331"/>
      <c r="D13" s="332"/>
      <c r="E13" s="280"/>
      <c r="F13" s="223" t="s">
        <v>216</v>
      </c>
      <c r="G13" s="333">
        <f>COUNTIF(女子名簿!$O$7:$X$76,F13)</f>
        <v>0</v>
      </c>
      <c r="H13" s="334"/>
      <c r="I13" s="335"/>
    </row>
    <row r="14" spans="1:9" ht="24" customHeight="1" thickBot="1" x14ac:dyDescent="0.3">
      <c r="A14" s="336" t="s">
        <v>204</v>
      </c>
      <c r="B14" s="337"/>
      <c r="C14" s="337"/>
      <c r="D14" s="337"/>
      <c r="E14" s="337"/>
      <c r="F14" s="337"/>
      <c r="G14" s="337"/>
      <c r="H14" s="337"/>
      <c r="I14" s="338"/>
    </row>
    <row r="15" spans="1:9" ht="13.15" thickBot="1" x14ac:dyDescent="0.3">
      <c r="A15" s="224"/>
      <c r="B15" s="224"/>
      <c r="F15" s="224"/>
      <c r="G15" s="224"/>
      <c r="H15" s="224"/>
    </row>
    <row r="16" spans="1:9" ht="19.5" customHeight="1" x14ac:dyDescent="0.25">
      <c r="A16" s="355" t="s">
        <v>217</v>
      </c>
      <c r="B16" s="225" t="s">
        <v>205</v>
      </c>
      <c r="C16" s="273">
        <f>B12</f>
        <v>0</v>
      </c>
      <c r="D16" s="226" t="s">
        <v>200</v>
      </c>
      <c r="E16" s="357" t="s">
        <v>206</v>
      </c>
      <c r="F16" s="359">
        <f>SUM($C$16:$C$17)</f>
        <v>0</v>
      </c>
      <c r="G16" s="361" t="s">
        <v>200</v>
      </c>
      <c r="H16" s="281"/>
      <c r="I16" s="282"/>
    </row>
    <row r="17" spans="1:9" ht="19.5" customHeight="1" thickBot="1" x14ac:dyDescent="0.3">
      <c r="A17" s="356"/>
      <c r="B17" s="227" t="s">
        <v>207</v>
      </c>
      <c r="C17" s="229">
        <f>G12</f>
        <v>0</v>
      </c>
      <c r="D17" s="228" t="s">
        <v>200</v>
      </c>
      <c r="E17" s="358"/>
      <c r="F17" s="360"/>
      <c r="G17" s="362"/>
      <c r="H17" s="283"/>
      <c r="I17" s="284"/>
    </row>
    <row r="18" spans="1:9" ht="19.5" customHeight="1" x14ac:dyDescent="0.25">
      <c r="A18" s="355" t="s">
        <v>218</v>
      </c>
      <c r="B18" s="225" t="s">
        <v>205</v>
      </c>
      <c r="C18" s="285">
        <f>B13</f>
        <v>0</v>
      </c>
      <c r="D18" s="226" t="s">
        <v>200</v>
      </c>
      <c r="E18" s="357" t="s">
        <v>206</v>
      </c>
      <c r="F18" s="359">
        <f>SUM($C$18:$C$19)</f>
        <v>0</v>
      </c>
      <c r="G18" s="361" t="s">
        <v>200</v>
      </c>
      <c r="H18" s="281"/>
      <c r="I18" s="282"/>
    </row>
    <row r="19" spans="1:9" ht="19.5" customHeight="1" thickBot="1" x14ac:dyDescent="0.3">
      <c r="A19" s="356"/>
      <c r="B19" s="227" t="s">
        <v>207</v>
      </c>
      <c r="C19" s="286">
        <f>G13</f>
        <v>0</v>
      </c>
      <c r="D19" s="228" t="s">
        <v>200</v>
      </c>
      <c r="E19" s="358"/>
      <c r="F19" s="360"/>
      <c r="G19" s="362"/>
      <c r="H19" s="283"/>
      <c r="I19" s="284"/>
    </row>
    <row r="20" spans="1:9" ht="19.5" customHeight="1" x14ac:dyDescent="0.25">
      <c r="A20" s="287"/>
      <c r="B20" s="287"/>
      <c r="C20" s="288"/>
      <c r="D20" s="287"/>
      <c r="E20" s="287"/>
      <c r="F20" s="289"/>
      <c r="G20" s="287"/>
      <c r="H20" s="224"/>
    </row>
    <row r="21" spans="1:9" s="207" customFormat="1" ht="18.75" x14ac:dyDescent="0.25">
      <c r="A21" s="290" t="s">
        <v>219</v>
      </c>
      <c r="B21" s="291">
        <v>600</v>
      </c>
      <c r="C21" s="292" t="s">
        <v>208</v>
      </c>
      <c r="D21" s="292" t="s">
        <v>209</v>
      </c>
      <c r="E21" s="293">
        <f>F16</f>
        <v>0</v>
      </c>
      <c r="F21" s="294" t="s">
        <v>210</v>
      </c>
      <c r="G21" s="317">
        <f>B21*E21</f>
        <v>0</v>
      </c>
      <c r="H21" s="317"/>
      <c r="I21" s="295" t="s">
        <v>208</v>
      </c>
    </row>
    <row r="22" spans="1:9" s="207" customFormat="1" ht="19.149999999999999" thickBot="1" x14ac:dyDescent="0.3">
      <c r="A22" s="230" t="s">
        <v>220</v>
      </c>
      <c r="B22" s="296">
        <v>600</v>
      </c>
      <c r="C22" s="231" t="s">
        <v>208</v>
      </c>
      <c r="D22" s="231" t="s">
        <v>211</v>
      </c>
      <c r="E22" s="232">
        <f>F18</f>
        <v>0</v>
      </c>
      <c r="F22" s="297" t="s">
        <v>210</v>
      </c>
      <c r="G22" s="325">
        <f>B22*E22</f>
        <v>0</v>
      </c>
      <c r="H22" s="325"/>
      <c r="I22" s="233" t="s">
        <v>212</v>
      </c>
    </row>
    <row r="23" spans="1:9" s="207" customFormat="1" ht="19.5" thickTop="1" thickBot="1" x14ac:dyDescent="0.3">
      <c r="A23" s="234"/>
      <c r="B23" s="235"/>
      <c r="C23" s="234"/>
      <c r="D23" s="234"/>
      <c r="E23" s="234"/>
      <c r="F23" s="298" t="s">
        <v>213</v>
      </c>
      <c r="G23" s="326">
        <f>SUM($G$21:$H$22)</f>
        <v>0</v>
      </c>
      <c r="H23" s="327"/>
      <c r="I23" s="236" t="s">
        <v>212</v>
      </c>
    </row>
    <row r="24" spans="1:9" ht="39" customHeight="1" x14ac:dyDescent="0.25">
      <c r="A24" s="328" t="s">
        <v>231</v>
      </c>
      <c r="B24" s="329"/>
      <c r="C24" s="329"/>
      <c r="D24" s="329"/>
      <c r="E24" s="329"/>
      <c r="F24" s="329"/>
      <c r="G24" s="329"/>
      <c r="H24" s="329"/>
      <c r="I24" s="329"/>
    </row>
    <row r="25" spans="1:9" ht="64.5" customHeight="1" thickBot="1" x14ac:dyDescent="0.3">
      <c r="A25" s="318" t="s">
        <v>221</v>
      </c>
      <c r="B25" s="318"/>
      <c r="C25" s="318"/>
      <c r="D25" s="318"/>
      <c r="E25" s="318"/>
      <c r="F25" s="318"/>
      <c r="G25" s="318"/>
      <c r="H25" s="318"/>
      <c r="I25" s="318"/>
    </row>
    <row r="26" spans="1:9" x14ac:dyDescent="0.25">
      <c r="A26" s="237" t="s">
        <v>214</v>
      </c>
      <c r="B26" s="238"/>
      <c r="C26" s="238"/>
      <c r="D26" s="238"/>
      <c r="E26" s="238"/>
      <c r="F26" s="238"/>
      <c r="G26" s="238"/>
      <c r="H26" s="238"/>
      <c r="I26" s="239"/>
    </row>
    <row r="27" spans="1:9" ht="22.5" customHeight="1" x14ac:dyDescent="0.25">
      <c r="A27" s="319"/>
      <c r="B27" s="320"/>
      <c r="C27" s="320"/>
      <c r="D27" s="320"/>
      <c r="E27" s="320"/>
      <c r="F27" s="320"/>
      <c r="G27" s="320"/>
      <c r="H27" s="320"/>
      <c r="I27" s="321"/>
    </row>
    <row r="28" spans="1:9" ht="22.5" customHeight="1" thickBot="1" x14ac:dyDescent="0.3">
      <c r="A28" s="322"/>
      <c r="B28" s="323"/>
      <c r="C28" s="323"/>
      <c r="D28" s="323"/>
      <c r="E28" s="323"/>
      <c r="F28" s="323"/>
      <c r="G28" s="323"/>
      <c r="H28" s="323"/>
      <c r="I28" s="324"/>
    </row>
    <row r="29" spans="1:9" ht="22.5" customHeight="1" x14ac:dyDescent="0.25">
      <c r="A29" s="240"/>
      <c r="B29" s="240"/>
      <c r="C29" s="240"/>
      <c r="D29" s="240"/>
      <c r="E29" s="240"/>
      <c r="F29" s="240"/>
      <c r="G29" s="240"/>
      <c r="H29" s="240"/>
      <c r="I29" s="240"/>
    </row>
    <row r="30" spans="1:9" ht="22.5" customHeight="1" x14ac:dyDescent="0.25">
      <c r="A30" s="299"/>
      <c r="B30" s="299"/>
      <c r="C30" s="299"/>
      <c r="D30" s="299"/>
      <c r="E30" s="299"/>
      <c r="F30" s="299"/>
      <c r="G30" s="299"/>
      <c r="H30" s="299"/>
      <c r="I30" s="299"/>
    </row>
    <row r="31" spans="1:9" ht="22.5" customHeight="1" x14ac:dyDescent="0.25">
      <c r="A31" s="299"/>
      <c r="B31" s="299"/>
      <c r="C31" s="299"/>
      <c r="D31" s="299"/>
      <c r="E31" s="299"/>
      <c r="F31" s="299"/>
      <c r="G31" s="299"/>
      <c r="H31" s="299"/>
      <c r="I31" s="299"/>
    </row>
  </sheetData>
  <sheetProtection sheet="1" objects="1" scenarios="1"/>
  <mergeCells count="34">
    <mergeCell ref="A7:A8"/>
    <mergeCell ref="B7:E7"/>
    <mergeCell ref="G7:I7"/>
    <mergeCell ref="B8:E8"/>
    <mergeCell ref="G8:I8"/>
    <mergeCell ref="B2:I2"/>
    <mergeCell ref="B3:I3"/>
    <mergeCell ref="B4:I4"/>
    <mergeCell ref="B6:E6"/>
    <mergeCell ref="G6:I6"/>
    <mergeCell ref="B5:I5"/>
    <mergeCell ref="A16:A17"/>
    <mergeCell ref="E16:E17"/>
    <mergeCell ref="F16:F17"/>
    <mergeCell ref="G16:G17"/>
    <mergeCell ref="A18:A19"/>
    <mergeCell ref="E18:E19"/>
    <mergeCell ref="F18:F19"/>
    <mergeCell ref="G18:G19"/>
    <mergeCell ref="B13:D13"/>
    <mergeCell ref="G13:I13"/>
    <mergeCell ref="A14:I14"/>
    <mergeCell ref="E11:F11"/>
    <mergeCell ref="B10:D11"/>
    <mergeCell ref="E10:F10"/>
    <mergeCell ref="G10:I11"/>
    <mergeCell ref="B12:D12"/>
    <mergeCell ref="G12:I12"/>
    <mergeCell ref="G21:H21"/>
    <mergeCell ref="A25:I25"/>
    <mergeCell ref="A27:I28"/>
    <mergeCell ref="G22:H22"/>
    <mergeCell ref="G23:H23"/>
    <mergeCell ref="A24:I24"/>
  </mergeCells>
  <phoneticPr fontId="46"/>
  <dataValidations count="2">
    <dataValidation type="list" allowBlank="1" showInputMessage="1" showErrorMessage="1" sqref="B23" xr:uid="{00000000-0002-0000-0300-000000000000}">
      <formula1>"300,500"</formula1>
    </dataValidation>
    <dataValidation type="list" allowBlank="1" showInputMessage="1" showErrorMessage="1" sqref="B22" xr:uid="{00000000-0002-0000-0300-000001000000}">
      <formula1>"600,800"</formula1>
    </dataValidation>
  </dataValidations>
  <printOptions horizontalCentered="1"/>
  <pageMargins left="0.70866141732283472" right="0.43307086614173229" top="0.55118110236220474" bottom="0.31496062992125984" header="0.31496062992125984"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AJ80"/>
  <sheetViews>
    <sheetView workbookViewId="0">
      <selection activeCell="I19" sqref="I19"/>
    </sheetView>
  </sheetViews>
  <sheetFormatPr defaultRowHeight="12.75" x14ac:dyDescent="0.25"/>
  <cols>
    <col min="1" max="1" width="8.73046875" customWidth="1"/>
    <col min="2" max="4" width="9" customWidth="1"/>
    <col min="13" max="14" width="8.7304687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4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x14ac:dyDescent="0.2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x14ac:dyDescent="0.25">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x14ac:dyDescent="0.2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x14ac:dyDescent="0.25">
      <c r="A5" s="99" t="s">
        <v>148</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row>
    <row r="6" spans="1:36" x14ac:dyDescent="0.25">
      <c r="A6" s="99" t="s">
        <v>0</v>
      </c>
      <c r="B6" s="99" t="s">
        <v>1</v>
      </c>
      <c r="C6" s="99" t="s">
        <v>2</v>
      </c>
      <c r="D6" s="99" t="s">
        <v>3</v>
      </c>
      <c r="E6" s="99" t="s">
        <v>4</v>
      </c>
      <c r="F6" s="99" t="s">
        <v>5</v>
      </c>
      <c r="G6" s="99" t="s">
        <v>6</v>
      </c>
      <c r="H6" s="99" t="s">
        <v>7</v>
      </c>
      <c r="I6" s="99" t="s">
        <v>175</v>
      </c>
      <c r="J6" s="99" t="s">
        <v>184</v>
      </c>
      <c r="K6" s="99" t="s">
        <v>8</v>
      </c>
      <c r="L6" s="99" t="s">
        <v>9</v>
      </c>
      <c r="M6" s="99" t="s">
        <v>10</v>
      </c>
      <c r="N6" s="99" t="s">
        <v>11</v>
      </c>
      <c r="O6" s="99" t="s">
        <v>12</v>
      </c>
      <c r="P6" s="99" t="s">
        <v>13</v>
      </c>
      <c r="Q6" s="99" t="s">
        <v>14</v>
      </c>
      <c r="R6" s="99" t="s">
        <v>15</v>
      </c>
      <c r="S6" s="99" t="s">
        <v>16</v>
      </c>
      <c r="T6" s="99" t="s">
        <v>17</v>
      </c>
      <c r="U6" s="99" t="s">
        <v>18</v>
      </c>
      <c r="V6" s="99" t="s">
        <v>19</v>
      </c>
      <c r="W6" s="99" t="s">
        <v>20</v>
      </c>
      <c r="X6" s="99" t="s">
        <v>21</v>
      </c>
      <c r="Y6" s="99" t="s">
        <v>22</v>
      </c>
      <c r="Z6" s="99" t="s">
        <v>23</v>
      </c>
      <c r="AA6" s="99" t="s">
        <v>24</v>
      </c>
      <c r="AB6" s="99" t="s">
        <v>25</v>
      </c>
      <c r="AC6" s="99" t="s">
        <v>26</v>
      </c>
      <c r="AD6" s="99" t="s">
        <v>27</v>
      </c>
      <c r="AE6" s="99" t="s">
        <v>28</v>
      </c>
      <c r="AF6" s="99" t="s">
        <v>29</v>
      </c>
      <c r="AG6" s="99" t="s">
        <v>30</v>
      </c>
      <c r="AH6" s="99" t="s">
        <v>31</v>
      </c>
      <c r="AI6" s="99" t="s">
        <v>32</v>
      </c>
      <c r="AJ6" s="99" t="s">
        <v>33</v>
      </c>
    </row>
    <row r="7" spans="1:36" x14ac:dyDescent="0.25">
      <c r="A7" s="99"/>
      <c r="B7" s="132" t="str">
        <f>IF(男子名簿!B7="","",男子名簿!B7)</f>
        <v/>
      </c>
      <c r="C7" s="99"/>
      <c r="D7" s="132" t="str">
        <f>IF(男子名簿!D7="","",男子名簿!D7)</f>
        <v/>
      </c>
      <c r="E7" s="132" t="str">
        <f>IF(男子名簿!E7="","",男子名簿!E7)</f>
        <v/>
      </c>
      <c r="F7" s="132" t="str">
        <f>IF(男子名簿!F7="","",男子名簿!F7)</f>
        <v/>
      </c>
      <c r="G7" s="132" t="str">
        <f>IF(男子名簿!G7="","",男子名簿!G7)</f>
        <v/>
      </c>
      <c r="H7" s="132" t="str">
        <f>IF(男子名簿!H7="","",男子名簿!H7)</f>
        <v/>
      </c>
      <c r="I7" s="132" t="str">
        <f>IF(男子名簿!I7="","",男子名簿!I7)</f>
        <v/>
      </c>
      <c r="J7" s="132" t="str">
        <f>IF(男子名簿!J7="","",男子名簿!J7)</f>
        <v/>
      </c>
      <c r="K7" s="132">
        <f>IF(男子名簿!K7="","",男子名簿!K7)</f>
        <v>1</v>
      </c>
      <c r="L7" s="200" t="str">
        <f>IF(男子名簿!L7="","",男子名簿!L7)</f>
        <v/>
      </c>
      <c r="M7" s="200" t="str">
        <f>IF(男子名簿!M7="","",男子名簿!M7)</f>
        <v/>
      </c>
      <c r="N7" s="200" t="str">
        <f>IF(男子名簿!N7="","",男子名簿!N7)</f>
        <v/>
      </c>
      <c r="O7" s="132" t="s">
        <v>191</v>
      </c>
      <c r="P7" s="132"/>
      <c r="Q7" s="132" t="str">
        <f>IF(男子名簿!Q7="","",VLOOKUP(男子名簿!Q7,管理者シート!$B$9:$C$44,2,FALSE))</f>
        <v/>
      </c>
      <c r="R7" s="132" t="str">
        <f>IF(男子名簿!R7="","",男子名簿!R7)</f>
        <v/>
      </c>
      <c r="S7" s="132">
        <v>0</v>
      </c>
      <c r="T7" s="132">
        <v>2</v>
      </c>
      <c r="U7" s="132" t="str">
        <f>IF(男子名簿!U7="","",VLOOKUP(男子名簿!U7,管理者シート!$B$9:$C$44,2,FALSE))</f>
        <v/>
      </c>
      <c r="V7" s="132" t="str">
        <f>IF(男子名簿!V7="","",男子名簿!V7)</f>
        <v/>
      </c>
      <c r="W7" s="132">
        <v>0</v>
      </c>
      <c r="X7" s="132">
        <v>2</v>
      </c>
      <c r="Y7" s="132" t="str">
        <f>IF(男子名簿!Y7="","",VLOOKUP(男子名簿!Y7,管理者シート!$B$9:$C$27,2,FALSE))</f>
        <v/>
      </c>
      <c r="Z7" s="132" t="str">
        <f>IF(男子名簿!Z7="","",男子名簿!Z7)</f>
        <v/>
      </c>
      <c r="AA7" s="132">
        <v>0</v>
      </c>
      <c r="AB7" s="132">
        <v>2</v>
      </c>
      <c r="AC7" s="132" t="str">
        <f>IF(男子名簿!AC7="","",13)</f>
        <v/>
      </c>
      <c r="AD7" s="132" t="str">
        <f>IF(男子名簿!AD7="","",男子名簿!AD7)</f>
        <v/>
      </c>
      <c r="AE7" s="132">
        <v>0</v>
      </c>
      <c r="AF7" s="132">
        <v>2</v>
      </c>
      <c r="AG7" s="132" t="str">
        <f>IF(男子名簿!AG7="","",35)</f>
        <v/>
      </c>
      <c r="AH7" s="132" t="str">
        <f>IF(男子名簿!AH7="","",男子名簿!AH7)</f>
        <v/>
      </c>
      <c r="AI7" s="132">
        <v>0</v>
      </c>
      <c r="AJ7" s="132">
        <v>2</v>
      </c>
    </row>
    <row r="8" spans="1:36" x14ac:dyDescent="0.25">
      <c r="A8" s="99"/>
      <c r="B8" s="132" t="str">
        <f>IF(男子名簿!B8="","",男子名簿!B8)</f>
        <v/>
      </c>
      <c r="C8" s="99"/>
      <c r="D8" s="99" t="str">
        <f>IF(男子名簿!D8="","",男子名簿!D8)</f>
        <v/>
      </c>
      <c r="E8" s="132" t="str">
        <f>IF(男子名簿!E8="","",男子名簿!E8)</f>
        <v/>
      </c>
      <c r="F8" s="132" t="str">
        <f>IF(男子名簿!F8="","",男子名簿!F8)</f>
        <v/>
      </c>
      <c r="G8" s="132" t="str">
        <f>IF(男子名簿!G8="","",男子名簿!G8)</f>
        <v/>
      </c>
      <c r="H8" s="132" t="str">
        <f>IF(男子名簿!H8="","",男子名簿!H8)</f>
        <v/>
      </c>
      <c r="I8" s="132" t="str">
        <f>IF(男子名簿!I8="","",男子名簿!I8)</f>
        <v/>
      </c>
      <c r="J8" s="132" t="str">
        <f>IF(男子名簿!J8="","",男子名簿!J8)</f>
        <v/>
      </c>
      <c r="K8" s="132">
        <f>IF(男子名簿!K8="","",男子名簿!K8)</f>
        <v>1</v>
      </c>
      <c r="L8" s="200" t="str">
        <f>IF(男子名簿!L8="","",男子名簿!L8)</f>
        <v/>
      </c>
      <c r="M8" s="200" t="str">
        <f>IF(男子名簿!M8="","",男子名簿!M8)</f>
        <v/>
      </c>
      <c r="N8" s="200" t="str">
        <f>IF(男子名簿!N8="","",男子名簿!N8)</f>
        <v/>
      </c>
      <c r="O8" s="132" t="s">
        <v>191</v>
      </c>
      <c r="P8" s="132"/>
      <c r="Q8" s="132" t="str">
        <f>IF(男子名簿!Q8="","",VLOOKUP(男子名簿!Q8,管理者シート!$B$9:$C$44,2,FALSE))</f>
        <v/>
      </c>
      <c r="R8" s="132" t="str">
        <f>IF(男子名簿!R8="","",男子名簿!R8)</f>
        <v/>
      </c>
      <c r="S8" s="132">
        <v>0</v>
      </c>
      <c r="T8" s="132">
        <v>2</v>
      </c>
      <c r="U8" s="132" t="str">
        <f>IF(男子名簿!U8="","",VLOOKUP(男子名簿!U8,管理者シート!$B$9:$C$44,2,FALSE))</f>
        <v/>
      </c>
      <c r="V8" s="132" t="str">
        <f>IF(男子名簿!V8="","",男子名簿!V8)</f>
        <v/>
      </c>
      <c r="W8" s="132">
        <v>0</v>
      </c>
      <c r="X8" s="132">
        <v>2</v>
      </c>
      <c r="Y8" s="132" t="str">
        <f>IF(男子名簿!Y8="","",VLOOKUP(男子名簿!Y8,管理者シート!$B$9:$C$27,2,FALSE))</f>
        <v/>
      </c>
      <c r="Z8" s="132" t="str">
        <f>IF(男子名簿!Z8="","",男子名簿!Z8)</f>
        <v/>
      </c>
      <c r="AA8" s="132">
        <v>0</v>
      </c>
      <c r="AB8" s="132">
        <v>2</v>
      </c>
      <c r="AC8" s="132" t="str">
        <f>IF(男子名簿!AC8="","",13)</f>
        <v/>
      </c>
      <c r="AD8" s="132" t="str">
        <f>IF(男子名簿!AD8="","",男子名簿!AD8)</f>
        <v/>
      </c>
      <c r="AE8" s="132">
        <v>0</v>
      </c>
      <c r="AF8" s="132">
        <v>2</v>
      </c>
      <c r="AG8" s="132" t="str">
        <f>IF(男子名簿!AG8="","",35)</f>
        <v/>
      </c>
      <c r="AH8" s="132" t="str">
        <f>IF(男子名簿!AH8="","",男子名簿!AH8)</f>
        <v/>
      </c>
      <c r="AI8" s="132">
        <v>0</v>
      </c>
      <c r="AJ8" s="132">
        <v>2</v>
      </c>
    </row>
    <row r="9" spans="1:36" x14ac:dyDescent="0.25">
      <c r="A9" s="99"/>
      <c r="B9" s="132" t="str">
        <f>IF(男子名簿!B9="","",男子名簿!B9)</f>
        <v/>
      </c>
      <c r="C9" s="99"/>
      <c r="D9" s="99" t="str">
        <f>IF(男子名簿!D9="","",男子名簿!D9)</f>
        <v/>
      </c>
      <c r="E9" s="132" t="str">
        <f>IF(男子名簿!E9="","",男子名簿!E9)</f>
        <v/>
      </c>
      <c r="F9" s="132" t="str">
        <f>IF(男子名簿!F9="","",男子名簿!F9)</f>
        <v/>
      </c>
      <c r="G9" s="132" t="str">
        <f>IF(男子名簿!G9="","",男子名簿!G9)</f>
        <v/>
      </c>
      <c r="H9" s="132" t="str">
        <f>IF(男子名簿!H9="","",男子名簿!H9)</f>
        <v/>
      </c>
      <c r="I9" s="132" t="str">
        <f>IF(男子名簿!I9="","",男子名簿!I9)</f>
        <v/>
      </c>
      <c r="J9" s="132" t="str">
        <f>IF(男子名簿!J9="","",男子名簿!J9)</f>
        <v/>
      </c>
      <c r="K9" s="132">
        <f>IF(男子名簿!K9="","",男子名簿!K9)</f>
        <v>1</v>
      </c>
      <c r="L9" s="200" t="str">
        <f>IF(男子名簿!L9="","",男子名簿!L9)</f>
        <v/>
      </c>
      <c r="M9" s="200" t="str">
        <f>IF(男子名簿!M9="","",男子名簿!M9)</f>
        <v/>
      </c>
      <c r="N9" s="200" t="str">
        <f>IF(男子名簿!N9="","",男子名簿!N9)</f>
        <v/>
      </c>
      <c r="O9" s="132" t="s">
        <v>191</v>
      </c>
      <c r="P9" s="132"/>
      <c r="Q9" s="132" t="str">
        <f>IF(男子名簿!Q9="","",VLOOKUP(男子名簿!Q9,管理者シート!$B$9:$C$44,2,FALSE))</f>
        <v/>
      </c>
      <c r="R9" s="132" t="str">
        <f>IF(男子名簿!R9="","",男子名簿!R9)</f>
        <v/>
      </c>
      <c r="S9" s="132">
        <v>0</v>
      </c>
      <c r="T9" s="132">
        <v>2</v>
      </c>
      <c r="U9" s="132" t="str">
        <f>IF(男子名簿!U9="","",VLOOKUP(男子名簿!U9,管理者シート!$B$9:$C$44,2,FALSE))</f>
        <v/>
      </c>
      <c r="V9" s="132" t="str">
        <f>IF(男子名簿!V9="","",男子名簿!V9)</f>
        <v/>
      </c>
      <c r="W9" s="132">
        <v>0</v>
      </c>
      <c r="X9" s="132">
        <v>2</v>
      </c>
      <c r="Y9" s="132" t="str">
        <f>IF(男子名簿!Y9="","",VLOOKUP(男子名簿!Y9,管理者シート!$B$9:$C$27,2,FALSE))</f>
        <v/>
      </c>
      <c r="Z9" s="132" t="str">
        <f>IF(男子名簿!Z9="","",男子名簿!Z9)</f>
        <v/>
      </c>
      <c r="AA9" s="132">
        <v>0</v>
      </c>
      <c r="AB9" s="132">
        <v>2</v>
      </c>
      <c r="AC9" s="132" t="str">
        <f>IF(男子名簿!AC9="","",13)</f>
        <v/>
      </c>
      <c r="AD9" s="132" t="str">
        <f>IF(男子名簿!AD9="","",男子名簿!AD9)</f>
        <v/>
      </c>
      <c r="AE9" s="132">
        <v>0</v>
      </c>
      <c r="AF9" s="132">
        <v>2</v>
      </c>
      <c r="AG9" s="132" t="str">
        <f>IF(男子名簿!AG9="","",35)</f>
        <v/>
      </c>
      <c r="AH9" s="132" t="str">
        <f>IF(男子名簿!AH9="","",男子名簿!AH9)</f>
        <v/>
      </c>
      <c r="AI9" s="132">
        <v>0</v>
      </c>
      <c r="AJ9" s="132">
        <v>2</v>
      </c>
    </row>
    <row r="10" spans="1:36" x14ac:dyDescent="0.25">
      <c r="A10" s="99"/>
      <c r="B10" s="132" t="str">
        <f>IF(男子名簿!B10="","",男子名簿!B10)</f>
        <v/>
      </c>
      <c r="C10" s="99"/>
      <c r="D10" s="99" t="str">
        <f>IF(男子名簿!D10="","",男子名簿!D10)</f>
        <v/>
      </c>
      <c r="E10" s="132" t="str">
        <f>IF(男子名簿!E10="","",男子名簿!E10)</f>
        <v/>
      </c>
      <c r="F10" s="132" t="str">
        <f>IF(男子名簿!F10="","",男子名簿!F10)</f>
        <v/>
      </c>
      <c r="G10" s="132" t="str">
        <f>IF(男子名簿!G10="","",男子名簿!G10)</f>
        <v/>
      </c>
      <c r="H10" s="132" t="str">
        <f>IF(男子名簿!H10="","",男子名簿!H10)</f>
        <v/>
      </c>
      <c r="I10" s="132" t="str">
        <f>IF(男子名簿!I10="","",男子名簿!I10)</f>
        <v/>
      </c>
      <c r="J10" s="132" t="str">
        <f>IF(男子名簿!J10="","",男子名簿!J10)</f>
        <v/>
      </c>
      <c r="K10" s="132">
        <f>IF(男子名簿!K10="","",男子名簿!K10)</f>
        <v>1</v>
      </c>
      <c r="L10" s="200" t="str">
        <f>IF(男子名簿!L10="","",男子名簿!L10)</f>
        <v/>
      </c>
      <c r="M10" s="200" t="str">
        <f>IF(男子名簿!M10="","",男子名簿!M10)</f>
        <v/>
      </c>
      <c r="N10" s="200" t="str">
        <f>IF(男子名簿!N10="","",男子名簿!N10)</f>
        <v/>
      </c>
      <c r="O10" s="132" t="s">
        <v>191</v>
      </c>
      <c r="P10" s="132"/>
      <c r="Q10" s="132" t="str">
        <f>IF(男子名簿!Q10="","",VLOOKUP(男子名簿!Q10,管理者シート!$B$9:$C$44,2,FALSE))</f>
        <v/>
      </c>
      <c r="R10" s="132" t="str">
        <f>IF(男子名簿!R10="","",男子名簿!R10)</f>
        <v/>
      </c>
      <c r="S10" s="132">
        <v>0</v>
      </c>
      <c r="T10" s="132">
        <v>2</v>
      </c>
      <c r="U10" s="132" t="str">
        <f>IF(男子名簿!U10="","",VLOOKUP(男子名簿!U10,管理者シート!$B$9:$C$44,2,FALSE))</f>
        <v/>
      </c>
      <c r="V10" s="132" t="str">
        <f>IF(男子名簿!V10="","",男子名簿!V10)</f>
        <v/>
      </c>
      <c r="W10" s="132">
        <v>0</v>
      </c>
      <c r="X10" s="132">
        <v>2</v>
      </c>
      <c r="Y10" s="132" t="str">
        <f>IF(男子名簿!Y10="","",VLOOKUP(男子名簿!Y10,管理者シート!$B$9:$C$27,2,FALSE))</f>
        <v/>
      </c>
      <c r="Z10" s="132" t="str">
        <f>IF(男子名簿!Z10="","",男子名簿!Z10)</f>
        <v/>
      </c>
      <c r="AA10" s="132">
        <v>0</v>
      </c>
      <c r="AB10" s="132">
        <v>2</v>
      </c>
      <c r="AC10" s="132" t="str">
        <f>IF(男子名簿!AC10="","",13)</f>
        <v/>
      </c>
      <c r="AD10" s="132" t="str">
        <f>IF(男子名簿!AD10="","",男子名簿!AD10)</f>
        <v/>
      </c>
      <c r="AE10" s="132">
        <v>0</v>
      </c>
      <c r="AF10" s="132">
        <v>2</v>
      </c>
      <c r="AG10" s="132" t="str">
        <f>IF(男子名簿!AG10="","",35)</f>
        <v/>
      </c>
      <c r="AH10" s="132" t="str">
        <f>IF(男子名簿!AH10="","",男子名簿!AH10)</f>
        <v/>
      </c>
      <c r="AI10" s="132">
        <v>0</v>
      </c>
      <c r="AJ10" s="132">
        <v>2</v>
      </c>
    </row>
    <row r="11" spans="1:36" x14ac:dyDescent="0.25">
      <c r="A11" s="99"/>
      <c r="B11" s="132" t="str">
        <f>IF(男子名簿!B11="","",男子名簿!B11)</f>
        <v/>
      </c>
      <c r="C11" s="99"/>
      <c r="D11" s="99" t="str">
        <f>IF(男子名簿!D11="","",男子名簿!D11)</f>
        <v/>
      </c>
      <c r="E11" s="132" t="str">
        <f>IF(男子名簿!E11="","",男子名簿!E11)</f>
        <v/>
      </c>
      <c r="F11" s="132" t="str">
        <f>IF(男子名簿!F11="","",男子名簿!F11)</f>
        <v/>
      </c>
      <c r="G11" s="132" t="str">
        <f>IF(男子名簿!G11="","",男子名簿!G11)</f>
        <v/>
      </c>
      <c r="H11" s="132" t="str">
        <f>IF(男子名簿!H11="","",男子名簿!H11)</f>
        <v/>
      </c>
      <c r="I11" s="132" t="str">
        <f>IF(男子名簿!I11="","",男子名簿!I11)</f>
        <v/>
      </c>
      <c r="J11" s="132" t="str">
        <f>IF(男子名簿!J11="","",男子名簿!J11)</f>
        <v/>
      </c>
      <c r="K11" s="132">
        <f>IF(男子名簿!K11="","",男子名簿!K11)</f>
        <v>1</v>
      </c>
      <c r="L11" s="200" t="str">
        <f>IF(男子名簿!L11="","",男子名簿!L11)</f>
        <v/>
      </c>
      <c r="M11" s="200" t="str">
        <f>IF(男子名簿!M11="","",男子名簿!M11)</f>
        <v/>
      </c>
      <c r="N11" s="200" t="str">
        <f>IF(男子名簿!N11="","",男子名簿!N11)</f>
        <v/>
      </c>
      <c r="O11" s="132" t="s">
        <v>191</v>
      </c>
      <c r="P11" s="132"/>
      <c r="Q11" s="132" t="str">
        <f>IF(男子名簿!Q11="","",VLOOKUP(男子名簿!Q11,管理者シート!$B$9:$C$44,2,FALSE))</f>
        <v/>
      </c>
      <c r="R11" s="132" t="str">
        <f>IF(男子名簿!R11="","",男子名簿!R11)</f>
        <v/>
      </c>
      <c r="S11" s="132">
        <v>0</v>
      </c>
      <c r="T11" s="132">
        <v>2</v>
      </c>
      <c r="U11" s="132" t="str">
        <f>IF(男子名簿!U11="","",VLOOKUP(男子名簿!U11,管理者シート!$B$9:$C$44,2,FALSE))</f>
        <v/>
      </c>
      <c r="V11" s="132" t="str">
        <f>IF(男子名簿!V11="","",男子名簿!V11)</f>
        <v/>
      </c>
      <c r="W11" s="132">
        <v>0</v>
      </c>
      <c r="X11" s="132">
        <v>2</v>
      </c>
      <c r="Y11" s="132" t="str">
        <f>IF(男子名簿!Y11="","",VLOOKUP(男子名簿!Y11,管理者シート!$B$9:$C$27,2,FALSE))</f>
        <v/>
      </c>
      <c r="Z11" s="132" t="str">
        <f>IF(男子名簿!Z11="","",男子名簿!Z11)</f>
        <v/>
      </c>
      <c r="AA11" s="132">
        <v>0</v>
      </c>
      <c r="AB11" s="132">
        <v>2</v>
      </c>
      <c r="AC11" s="132" t="str">
        <f>IF(男子名簿!AC11="","",13)</f>
        <v/>
      </c>
      <c r="AD11" s="132" t="str">
        <f>IF(男子名簿!AD11="","",男子名簿!AD11)</f>
        <v/>
      </c>
      <c r="AE11" s="132">
        <v>0</v>
      </c>
      <c r="AF11" s="132">
        <v>2</v>
      </c>
      <c r="AG11" s="132" t="str">
        <f>IF(男子名簿!AG11="","",35)</f>
        <v/>
      </c>
      <c r="AH11" s="132" t="str">
        <f>IF(男子名簿!AH11="","",男子名簿!AH11)</f>
        <v/>
      </c>
      <c r="AI11" s="132">
        <v>0</v>
      </c>
      <c r="AJ11" s="132">
        <v>2</v>
      </c>
    </row>
    <row r="12" spans="1:36" x14ac:dyDescent="0.25">
      <c r="A12" s="99"/>
      <c r="B12" s="132" t="str">
        <f>IF(男子名簿!B12="","",男子名簿!B12)</f>
        <v/>
      </c>
      <c r="C12" s="99"/>
      <c r="D12" s="99" t="str">
        <f>IF(男子名簿!D12="","",男子名簿!D12)</f>
        <v/>
      </c>
      <c r="E12" s="132" t="str">
        <f>IF(男子名簿!E12="","",男子名簿!E12)</f>
        <v/>
      </c>
      <c r="F12" s="132" t="str">
        <f>IF(男子名簿!F12="","",男子名簿!F12)</f>
        <v/>
      </c>
      <c r="G12" s="132" t="str">
        <f>IF(男子名簿!G12="","",男子名簿!G12)</f>
        <v/>
      </c>
      <c r="H12" s="132" t="str">
        <f>IF(男子名簿!H12="","",男子名簿!H12)</f>
        <v/>
      </c>
      <c r="I12" s="132" t="str">
        <f>IF(男子名簿!I12="","",男子名簿!I12)</f>
        <v/>
      </c>
      <c r="J12" s="132" t="str">
        <f>IF(男子名簿!J12="","",男子名簿!J12)</f>
        <v/>
      </c>
      <c r="K12" s="132">
        <f>IF(男子名簿!K12="","",男子名簿!K12)</f>
        <v>1</v>
      </c>
      <c r="L12" s="200" t="str">
        <f>IF(男子名簿!L12="","",男子名簿!L12)</f>
        <v/>
      </c>
      <c r="M12" s="200" t="str">
        <f>IF(男子名簿!M12="","",男子名簿!M12)</f>
        <v/>
      </c>
      <c r="N12" s="200" t="str">
        <f>IF(男子名簿!N12="","",男子名簿!N12)</f>
        <v/>
      </c>
      <c r="O12" s="132" t="s">
        <v>191</v>
      </c>
      <c r="P12" s="132"/>
      <c r="Q12" s="132" t="str">
        <f>IF(男子名簿!Q12="","",VLOOKUP(男子名簿!Q12,管理者シート!$B$9:$C$44,2,FALSE))</f>
        <v/>
      </c>
      <c r="R12" s="132" t="str">
        <f>IF(男子名簿!R12="","",男子名簿!R12)</f>
        <v/>
      </c>
      <c r="S12" s="132">
        <v>0</v>
      </c>
      <c r="T12" s="132">
        <v>2</v>
      </c>
      <c r="U12" s="132" t="str">
        <f>IF(男子名簿!U12="","",VLOOKUP(男子名簿!U12,管理者シート!$B$9:$C$44,2,FALSE))</f>
        <v/>
      </c>
      <c r="V12" s="132" t="str">
        <f>IF(男子名簿!V12="","",男子名簿!V12)</f>
        <v/>
      </c>
      <c r="W12" s="132">
        <v>0</v>
      </c>
      <c r="X12" s="132">
        <v>2</v>
      </c>
      <c r="Y12" s="132" t="str">
        <f>IF(男子名簿!Y12="","",VLOOKUP(男子名簿!Y12,管理者シート!$B$9:$C$27,2,FALSE))</f>
        <v/>
      </c>
      <c r="Z12" s="132" t="str">
        <f>IF(男子名簿!Z12="","",男子名簿!Z12)</f>
        <v/>
      </c>
      <c r="AA12" s="132">
        <v>0</v>
      </c>
      <c r="AB12" s="132">
        <v>2</v>
      </c>
      <c r="AC12" s="132" t="str">
        <f>IF(男子名簿!AC12="","",13)</f>
        <v/>
      </c>
      <c r="AD12" s="132" t="str">
        <f>IF(男子名簿!AD12="","",男子名簿!AD12)</f>
        <v/>
      </c>
      <c r="AE12" s="132">
        <v>0</v>
      </c>
      <c r="AF12" s="132">
        <v>2</v>
      </c>
      <c r="AG12" s="132" t="str">
        <f>IF(男子名簿!AG12="","",35)</f>
        <v/>
      </c>
      <c r="AH12" s="132" t="str">
        <f>IF(男子名簿!AH12="","",男子名簿!AH12)</f>
        <v/>
      </c>
      <c r="AI12" s="132">
        <v>0</v>
      </c>
      <c r="AJ12" s="132">
        <v>2</v>
      </c>
    </row>
    <row r="13" spans="1:36" x14ac:dyDescent="0.25">
      <c r="A13" s="99"/>
      <c r="B13" s="132" t="str">
        <f>IF(男子名簿!B13="","",男子名簿!B13)</f>
        <v/>
      </c>
      <c r="C13" s="99"/>
      <c r="D13" s="99" t="str">
        <f>IF(男子名簿!D13="","",男子名簿!D13)</f>
        <v/>
      </c>
      <c r="E13" s="132" t="str">
        <f>IF(男子名簿!E13="","",男子名簿!E13)</f>
        <v/>
      </c>
      <c r="F13" s="132" t="str">
        <f>IF(男子名簿!F13="","",男子名簿!F13)</f>
        <v/>
      </c>
      <c r="G13" s="132" t="str">
        <f>IF(男子名簿!G13="","",男子名簿!G13)</f>
        <v/>
      </c>
      <c r="H13" s="132" t="str">
        <f>IF(男子名簿!H13="","",男子名簿!H13)</f>
        <v/>
      </c>
      <c r="I13" s="132" t="str">
        <f>IF(男子名簿!I13="","",男子名簿!I13)</f>
        <v/>
      </c>
      <c r="J13" s="132" t="str">
        <f>IF(男子名簿!J13="","",男子名簿!J13)</f>
        <v/>
      </c>
      <c r="K13" s="132">
        <f>IF(男子名簿!K13="","",男子名簿!K13)</f>
        <v>1</v>
      </c>
      <c r="L13" s="200" t="str">
        <f>IF(男子名簿!L13="","",男子名簿!L13)</f>
        <v/>
      </c>
      <c r="M13" s="200" t="str">
        <f>IF(男子名簿!M13="","",男子名簿!M13)</f>
        <v/>
      </c>
      <c r="N13" s="200" t="str">
        <f>IF(男子名簿!N13="","",男子名簿!N13)</f>
        <v/>
      </c>
      <c r="O13" s="132" t="s">
        <v>191</v>
      </c>
      <c r="P13" s="132"/>
      <c r="Q13" s="132" t="str">
        <f>IF(男子名簿!Q13="","",VLOOKUP(男子名簿!Q13,管理者シート!$B$9:$C$44,2,FALSE))</f>
        <v/>
      </c>
      <c r="R13" s="132" t="str">
        <f>IF(男子名簿!R13="","",男子名簿!R13)</f>
        <v/>
      </c>
      <c r="S13" s="132">
        <v>0</v>
      </c>
      <c r="T13" s="132">
        <v>2</v>
      </c>
      <c r="U13" s="132" t="str">
        <f>IF(男子名簿!U13="","",VLOOKUP(男子名簿!U13,管理者シート!$B$9:$C$44,2,FALSE))</f>
        <v/>
      </c>
      <c r="V13" s="132" t="str">
        <f>IF(男子名簿!V13="","",男子名簿!V13)</f>
        <v/>
      </c>
      <c r="W13" s="132">
        <v>0</v>
      </c>
      <c r="X13" s="132">
        <v>2</v>
      </c>
      <c r="Y13" s="132" t="str">
        <f>IF(男子名簿!Y13="","",VLOOKUP(男子名簿!Y13,管理者シート!$B$9:$C$27,2,FALSE))</f>
        <v/>
      </c>
      <c r="Z13" s="132" t="str">
        <f>IF(男子名簿!Z13="","",男子名簿!Z13)</f>
        <v/>
      </c>
      <c r="AA13" s="132">
        <v>0</v>
      </c>
      <c r="AB13" s="132">
        <v>2</v>
      </c>
      <c r="AC13" s="132" t="str">
        <f>IF(男子名簿!AC13="","",13)</f>
        <v/>
      </c>
      <c r="AD13" s="132" t="str">
        <f>IF(男子名簿!AD13="","",男子名簿!AD13)</f>
        <v/>
      </c>
      <c r="AE13" s="132">
        <v>0</v>
      </c>
      <c r="AF13" s="132">
        <v>2</v>
      </c>
      <c r="AG13" s="132" t="str">
        <f>IF(男子名簿!AG13="","",35)</f>
        <v/>
      </c>
      <c r="AH13" s="132" t="str">
        <f>IF(男子名簿!AH13="","",男子名簿!AH13)</f>
        <v/>
      </c>
      <c r="AI13" s="132">
        <v>0</v>
      </c>
      <c r="AJ13" s="132">
        <v>2</v>
      </c>
    </row>
    <row r="14" spans="1:36" x14ac:dyDescent="0.25">
      <c r="A14" s="99"/>
      <c r="B14" s="132" t="str">
        <f>IF(男子名簿!B14="","",男子名簿!B14)</f>
        <v/>
      </c>
      <c r="C14" s="99"/>
      <c r="D14" s="99" t="str">
        <f>IF(男子名簿!D14="","",男子名簿!D14)</f>
        <v/>
      </c>
      <c r="E14" s="132" t="str">
        <f>IF(男子名簿!E14="","",男子名簿!E14)</f>
        <v/>
      </c>
      <c r="F14" s="132" t="str">
        <f>IF(男子名簿!F14="","",男子名簿!F14)</f>
        <v/>
      </c>
      <c r="G14" s="132" t="str">
        <f>IF(男子名簿!G14="","",男子名簿!G14)</f>
        <v/>
      </c>
      <c r="H14" s="132" t="str">
        <f>IF(男子名簿!H14="","",男子名簿!H14)</f>
        <v/>
      </c>
      <c r="I14" s="132" t="str">
        <f>IF(男子名簿!I14="","",男子名簿!I14)</f>
        <v/>
      </c>
      <c r="J14" s="132" t="str">
        <f>IF(男子名簿!J14="","",男子名簿!J14)</f>
        <v/>
      </c>
      <c r="K14" s="132">
        <f>IF(男子名簿!K14="","",男子名簿!K14)</f>
        <v>1</v>
      </c>
      <c r="L14" s="200" t="str">
        <f>IF(男子名簿!L14="","",男子名簿!L14)</f>
        <v/>
      </c>
      <c r="M14" s="200" t="str">
        <f>IF(男子名簿!M14="","",男子名簿!M14)</f>
        <v/>
      </c>
      <c r="N14" s="200" t="str">
        <f>IF(男子名簿!N14="","",男子名簿!N14)</f>
        <v/>
      </c>
      <c r="O14" s="132" t="s">
        <v>191</v>
      </c>
      <c r="P14" s="132"/>
      <c r="Q14" s="132" t="str">
        <f>IF(男子名簿!Q14="","",VLOOKUP(男子名簿!Q14,管理者シート!$B$9:$C$44,2,FALSE))</f>
        <v/>
      </c>
      <c r="R14" s="132" t="str">
        <f>IF(男子名簿!R14="","",男子名簿!R14)</f>
        <v/>
      </c>
      <c r="S14" s="132">
        <v>0</v>
      </c>
      <c r="T14" s="132">
        <v>2</v>
      </c>
      <c r="U14" s="132" t="str">
        <f>IF(男子名簿!U14="","",VLOOKUP(男子名簿!U14,管理者シート!$B$9:$C$44,2,FALSE))</f>
        <v/>
      </c>
      <c r="V14" s="132" t="str">
        <f>IF(男子名簿!V14="","",男子名簿!V14)</f>
        <v/>
      </c>
      <c r="W14" s="132">
        <v>0</v>
      </c>
      <c r="X14" s="132">
        <v>2</v>
      </c>
      <c r="Y14" s="132" t="str">
        <f>IF(男子名簿!Y14="","",VLOOKUP(男子名簿!Y14,管理者シート!$B$9:$C$27,2,FALSE))</f>
        <v/>
      </c>
      <c r="Z14" s="132" t="str">
        <f>IF(男子名簿!Z14="","",男子名簿!Z14)</f>
        <v/>
      </c>
      <c r="AA14" s="132">
        <v>0</v>
      </c>
      <c r="AB14" s="132">
        <v>2</v>
      </c>
      <c r="AC14" s="132" t="str">
        <f>IF(男子名簿!AC14="","",13)</f>
        <v/>
      </c>
      <c r="AD14" s="132" t="str">
        <f>IF(男子名簿!AD14="","",男子名簿!AD14)</f>
        <v/>
      </c>
      <c r="AE14" s="132">
        <v>0</v>
      </c>
      <c r="AF14" s="132">
        <v>2</v>
      </c>
      <c r="AG14" s="132" t="str">
        <f>IF(男子名簿!AG14="","",35)</f>
        <v/>
      </c>
      <c r="AH14" s="132" t="str">
        <f>IF(男子名簿!AH14="","",男子名簿!AH14)</f>
        <v/>
      </c>
      <c r="AI14" s="132">
        <v>0</v>
      </c>
      <c r="AJ14" s="132">
        <v>2</v>
      </c>
    </row>
    <row r="15" spans="1:36" x14ac:dyDescent="0.25">
      <c r="A15" s="99"/>
      <c r="B15" s="132" t="str">
        <f>IF(男子名簿!B15="","",男子名簿!B15)</f>
        <v/>
      </c>
      <c r="C15" s="99"/>
      <c r="D15" s="99" t="str">
        <f>IF(男子名簿!D15="","",男子名簿!D15)</f>
        <v/>
      </c>
      <c r="E15" s="132" t="str">
        <f>IF(男子名簿!E15="","",男子名簿!E15)</f>
        <v/>
      </c>
      <c r="F15" s="132" t="str">
        <f>IF(男子名簿!F15="","",男子名簿!F15)</f>
        <v/>
      </c>
      <c r="G15" s="132" t="str">
        <f>IF(男子名簿!G15="","",男子名簿!G15)</f>
        <v/>
      </c>
      <c r="H15" s="132" t="str">
        <f>IF(男子名簿!H15="","",男子名簿!H15)</f>
        <v/>
      </c>
      <c r="I15" s="132" t="str">
        <f>IF(男子名簿!I15="","",男子名簿!I15)</f>
        <v/>
      </c>
      <c r="J15" s="132" t="str">
        <f>IF(男子名簿!J15="","",男子名簿!J15)</f>
        <v/>
      </c>
      <c r="K15" s="132">
        <f>IF(男子名簿!K15="","",男子名簿!K15)</f>
        <v>1</v>
      </c>
      <c r="L15" s="200" t="str">
        <f>IF(男子名簿!L15="","",男子名簿!L15)</f>
        <v/>
      </c>
      <c r="M15" s="200" t="str">
        <f>IF(男子名簿!M15="","",男子名簿!M15)</f>
        <v/>
      </c>
      <c r="N15" s="200" t="str">
        <f>IF(男子名簿!N15="","",男子名簿!N15)</f>
        <v/>
      </c>
      <c r="O15" s="132" t="s">
        <v>191</v>
      </c>
      <c r="P15" s="132"/>
      <c r="Q15" s="132" t="str">
        <f>IF(男子名簿!Q15="","",VLOOKUP(男子名簿!Q15,管理者シート!$B$9:$C$44,2,FALSE))</f>
        <v/>
      </c>
      <c r="R15" s="132" t="str">
        <f>IF(男子名簿!R15="","",男子名簿!R15)</f>
        <v/>
      </c>
      <c r="S15" s="132">
        <v>0</v>
      </c>
      <c r="T15" s="132">
        <v>2</v>
      </c>
      <c r="U15" s="132" t="str">
        <f>IF(男子名簿!U15="","",VLOOKUP(男子名簿!U15,管理者シート!$B$9:$C$44,2,FALSE))</f>
        <v/>
      </c>
      <c r="V15" s="132" t="str">
        <f>IF(男子名簿!V15="","",男子名簿!V15)</f>
        <v/>
      </c>
      <c r="W15" s="132">
        <v>0</v>
      </c>
      <c r="X15" s="132">
        <v>2</v>
      </c>
      <c r="Y15" s="132" t="str">
        <f>IF(男子名簿!Y15="","",VLOOKUP(男子名簿!Y15,管理者シート!$B$9:$C$27,2,FALSE))</f>
        <v/>
      </c>
      <c r="Z15" s="132" t="str">
        <f>IF(男子名簿!Z15="","",男子名簿!Z15)</f>
        <v/>
      </c>
      <c r="AA15" s="132">
        <v>0</v>
      </c>
      <c r="AB15" s="132">
        <v>2</v>
      </c>
      <c r="AC15" s="132" t="str">
        <f>IF(男子名簿!AC15="","",13)</f>
        <v/>
      </c>
      <c r="AD15" s="132" t="str">
        <f>IF(男子名簿!AD15="","",男子名簿!AD15)</f>
        <v/>
      </c>
      <c r="AE15" s="132">
        <v>0</v>
      </c>
      <c r="AF15" s="132">
        <v>2</v>
      </c>
      <c r="AG15" s="132" t="str">
        <f>IF(男子名簿!AG15="","",35)</f>
        <v/>
      </c>
      <c r="AH15" s="132" t="str">
        <f>IF(男子名簿!AH15="","",男子名簿!AH15)</f>
        <v/>
      </c>
      <c r="AI15" s="132">
        <v>0</v>
      </c>
      <c r="AJ15" s="132">
        <v>2</v>
      </c>
    </row>
    <row r="16" spans="1:36" x14ac:dyDescent="0.25">
      <c r="A16" s="99"/>
      <c r="B16" s="132" t="str">
        <f>IF(男子名簿!B16="","",男子名簿!B16)</f>
        <v/>
      </c>
      <c r="C16" s="99"/>
      <c r="D16" s="99" t="str">
        <f>IF(男子名簿!D16="","",男子名簿!D16)</f>
        <v/>
      </c>
      <c r="E16" s="132" t="str">
        <f>IF(男子名簿!E16="","",男子名簿!E16)</f>
        <v/>
      </c>
      <c r="F16" s="132" t="str">
        <f>IF(男子名簿!F16="","",男子名簿!F16)</f>
        <v/>
      </c>
      <c r="G16" s="132" t="str">
        <f>IF(男子名簿!G16="","",男子名簿!G16)</f>
        <v/>
      </c>
      <c r="H16" s="132" t="str">
        <f>IF(男子名簿!H16="","",男子名簿!H16)</f>
        <v/>
      </c>
      <c r="I16" s="132" t="str">
        <f>IF(男子名簿!I16="","",男子名簿!I16)</f>
        <v/>
      </c>
      <c r="J16" s="132" t="str">
        <f>IF(男子名簿!J16="","",男子名簿!J16)</f>
        <v/>
      </c>
      <c r="K16" s="132">
        <f>IF(男子名簿!K16="","",男子名簿!K16)</f>
        <v>1</v>
      </c>
      <c r="L16" s="200" t="str">
        <f>IF(男子名簿!L16="","",男子名簿!L16)</f>
        <v/>
      </c>
      <c r="M16" s="200" t="str">
        <f>IF(男子名簿!M16="","",男子名簿!M16)</f>
        <v/>
      </c>
      <c r="N16" s="200" t="str">
        <f>IF(男子名簿!N16="","",男子名簿!N16)</f>
        <v/>
      </c>
      <c r="O16" s="132" t="s">
        <v>191</v>
      </c>
      <c r="P16" s="132"/>
      <c r="Q16" s="132" t="str">
        <f>IF(男子名簿!Q16="","",VLOOKUP(男子名簿!Q16,管理者シート!$B$9:$C$44,2,FALSE))</f>
        <v/>
      </c>
      <c r="R16" s="132" t="str">
        <f>IF(男子名簿!R16="","",男子名簿!R16)</f>
        <v/>
      </c>
      <c r="S16" s="132">
        <v>0</v>
      </c>
      <c r="T16" s="132">
        <v>2</v>
      </c>
      <c r="U16" s="132" t="str">
        <f>IF(男子名簿!U16="","",VLOOKUP(男子名簿!U16,管理者シート!$B$9:$C$44,2,FALSE))</f>
        <v/>
      </c>
      <c r="V16" s="132" t="str">
        <f>IF(男子名簿!V16="","",男子名簿!V16)</f>
        <v/>
      </c>
      <c r="W16" s="132">
        <v>0</v>
      </c>
      <c r="X16" s="132">
        <v>2</v>
      </c>
      <c r="Y16" s="132" t="str">
        <f>IF(男子名簿!Y16="","",VLOOKUP(男子名簿!Y16,管理者シート!$B$9:$C$27,2,FALSE))</f>
        <v/>
      </c>
      <c r="Z16" s="132" t="str">
        <f>IF(男子名簿!Z16="","",男子名簿!Z16)</f>
        <v/>
      </c>
      <c r="AA16" s="132">
        <v>0</v>
      </c>
      <c r="AB16" s="132">
        <v>2</v>
      </c>
      <c r="AC16" s="132" t="str">
        <f>IF(男子名簿!AC16="","",13)</f>
        <v/>
      </c>
      <c r="AD16" s="132" t="str">
        <f>IF(男子名簿!AD16="","",男子名簿!AD16)</f>
        <v/>
      </c>
      <c r="AE16" s="132">
        <v>0</v>
      </c>
      <c r="AF16" s="132">
        <v>2</v>
      </c>
      <c r="AG16" s="132" t="str">
        <f>IF(男子名簿!AG16="","",35)</f>
        <v/>
      </c>
      <c r="AH16" s="132" t="str">
        <f>IF(男子名簿!AH16="","",男子名簿!AH16)</f>
        <v/>
      </c>
      <c r="AI16" s="132">
        <v>0</v>
      </c>
      <c r="AJ16" s="132">
        <v>2</v>
      </c>
    </row>
    <row r="17" spans="1:36" x14ac:dyDescent="0.25">
      <c r="A17" s="99"/>
      <c r="B17" s="132" t="str">
        <f>IF(男子名簿!B17="","",男子名簿!B17)</f>
        <v/>
      </c>
      <c r="C17" s="99"/>
      <c r="D17" s="99" t="str">
        <f>IF(男子名簿!D17="","",男子名簿!D17)</f>
        <v/>
      </c>
      <c r="E17" s="132" t="str">
        <f>IF(男子名簿!E17="","",男子名簿!E17)</f>
        <v/>
      </c>
      <c r="F17" s="132" t="str">
        <f>IF(男子名簿!F17="","",男子名簿!F17)</f>
        <v/>
      </c>
      <c r="G17" s="132" t="str">
        <f>IF(男子名簿!G17="","",男子名簿!G17)</f>
        <v/>
      </c>
      <c r="H17" s="132" t="str">
        <f>IF(男子名簿!H17="","",男子名簿!H17)</f>
        <v/>
      </c>
      <c r="I17" s="132" t="str">
        <f>IF(男子名簿!I17="","",男子名簿!I17)</f>
        <v/>
      </c>
      <c r="J17" s="132" t="str">
        <f>IF(男子名簿!J17="","",男子名簿!J17)</f>
        <v/>
      </c>
      <c r="K17" s="132">
        <f>IF(男子名簿!K17="","",男子名簿!K17)</f>
        <v>1</v>
      </c>
      <c r="L17" s="200" t="str">
        <f>IF(男子名簿!L17="","",男子名簿!L17)</f>
        <v/>
      </c>
      <c r="M17" s="200" t="str">
        <f>IF(男子名簿!M17="","",男子名簿!M17)</f>
        <v/>
      </c>
      <c r="N17" s="200" t="str">
        <f>IF(男子名簿!N17="","",男子名簿!N17)</f>
        <v/>
      </c>
      <c r="O17" s="132" t="s">
        <v>191</v>
      </c>
      <c r="P17" s="132"/>
      <c r="Q17" s="132" t="str">
        <f>IF(男子名簿!Q17="","",VLOOKUP(男子名簿!Q17,管理者シート!$B$9:$C$44,2,FALSE))</f>
        <v/>
      </c>
      <c r="R17" s="132" t="str">
        <f>IF(男子名簿!R17="","",男子名簿!R17)</f>
        <v/>
      </c>
      <c r="S17" s="132">
        <v>0</v>
      </c>
      <c r="T17" s="132">
        <v>2</v>
      </c>
      <c r="U17" s="132" t="str">
        <f>IF(男子名簿!U17="","",VLOOKUP(男子名簿!U17,管理者シート!$B$9:$C$44,2,FALSE))</f>
        <v/>
      </c>
      <c r="V17" s="132" t="str">
        <f>IF(男子名簿!V17="","",男子名簿!V17)</f>
        <v/>
      </c>
      <c r="W17" s="132">
        <v>0</v>
      </c>
      <c r="X17" s="132">
        <v>2</v>
      </c>
      <c r="Y17" s="132" t="str">
        <f>IF(男子名簿!Y17="","",VLOOKUP(男子名簿!Y17,管理者シート!$B$9:$C$27,2,FALSE))</f>
        <v/>
      </c>
      <c r="Z17" s="132" t="str">
        <f>IF(男子名簿!Z17="","",男子名簿!Z17)</f>
        <v/>
      </c>
      <c r="AA17" s="132">
        <v>0</v>
      </c>
      <c r="AB17" s="132">
        <v>2</v>
      </c>
      <c r="AC17" s="132" t="str">
        <f>IF(男子名簿!AC17="","",13)</f>
        <v/>
      </c>
      <c r="AD17" s="132" t="str">
        <f>IF(男子名簿!AD17="","",男子名簿!AD17)</f>
        <v/>
      </c>
      <c r="AE17" s="132">
        <v>0</v>
      </c>
      <c r="AF17" s="132">
        <v>2</v>
      </c>
      <c r="AG17" s="132" t="str">
        <f>IF(男子名簿!AG17="","",35)</f>
        <v/>
      </c>
      <c r="AH17" s="132" t="str">
        <f>IF(男子名簿!AH17="","",男子名簿!AH17)</f>
        <v/>
      </c>
      <c r="AI17" s="132">
        <v>0</v>
      </c>
      <c r="AJ17" s="132">
        <v>2</v>
      </c>
    </row>
    <row r="18" spans="1:36" x14ac:dyDescent="0.25">
      <c r="A18" s="99"/>
      <c r="B18" s="132" t="str">
        <f>IF(男子名簿!B18="","",男子名簿!B18)</f>
        <v/>
      </c>
      <c r="C18" s="99"/>
      <c r="D18" s="99" t="str">
        <f>IF(男子名簿!D18="","",男子名簿!D18)</f>
        <v/>
      </c>
      <c r="E18" s="132" t="str">
        <f>IF(男子名簿!E18="","",男子名簿!E18)</f>
        <v/>
      </c>
      <c r="F18" s="132" t="str">
        <f>IF(男子名簿!F18="","",男子名簿!F18)</f>
        <v/>
      </c>
      <c r="G18" s="132" t="str">
        <f>IF(男子名簿!G18="","",男子名簿!G18)</f>
        <v/>
      </c>
      <c r="H18" s="132" t="str">
        <f>IF(男子名簿!H18="","",男子名簿!H18)</f>
        <v/>
      </c>
      <c r="I18" s="132" t="str">
        <f>IF(男子名簿!I18="","",男子名簿!I18)</f>
        <v/>
      </c>
      <c r="J18" s="132" t="str">
        <f>IF(男子名簿!J18="","",男子名簿!J18)</f>
        <v/>
      </c>
      <c r="K18" s="132">
        <f>IF(男子名簿!K18="","",男子名簿!K18)</f>
        <v>1</v>
      </c>
      <c r="L18" s="200" t="str">
        <f>IF(男子名簿!L18="","",男子名簿!L18)</f>
        <v/>
      </c>
      <c r="M18" s="200" t="str">
        <f>IF(男子名簿!M18="","",男子名簿!M18)</f>
        <v/>
      </c>
      <c r="N18" s="200" t="str">
        <f>IF(男子名簿!N18="","",男子名簿!N18)</f>
        <v/>
      </c>
      <c r="O18" s="132" t="s">
        <v>191</v>
      </c>
      <c r="P18" s="132"/>
      <c r="Q18" s="132" t="str">
        <f>IF(男子名簿!Q18="","",VLOOKUP(男子名簿!Q18,管理者シート!$B$9:$C$44,2,FALSE))</f>
        <v/>
      </c>
      <c r="R18" s="132" t="str">
        <f>IF(男子名簿!R18="","",男子名簿!R18)</f>
        <v/>
      </c>
      <c r="S18" s="132">
        <v>0</v>
      </c>
      <c r="T18" s="132">
        <v>2</v>
      </c>
      <c r="U18" s="132" t="str">
        <f>IF(男子名簿!U18="","",VLOOKUP(男子名簿!U18,管理者シート!$B$9:$C$44,2,FALSE))</f>
        <v/>
      </c>
      <c r="V18" s="132" t="str">
        <f>IF(男子名簿!V18="","",男子名簿!V18)</f>
        <v/>
      </c>
      <c r="W18" s="132">
        <v>0</v>
      </c>
      <c r="X18" s="132">
        <v>2</v>
      </c>
      <c r="Y18" s="132" t="str">
        <f>IF(男子名簿!Y18="","",VLOOKUP(男子名簿!Y18,管理者シート!$B$9:$C$27,2,FALSE))</f>
        <v/>
      </c>
      <c r="Z18" s="132" t="str">
        <f>IF(男子名簿!Z18="","",男子名簿!Z18)</f>
        <v/>
      </c>
      <c r="AA18" s="132">
        <v>0</v>
      </c>
      <c r="AB18" s="132">
        <v>2</v>
      </c>
      <c r="AC18" s="132" t="str">
        <f>IF(男子名簿!AC18="","",13)</f>
        <v/>
      </c>
      <c r="AD18" s="132" t="str">
        <f>IF(男子名簿!AD18="","",男子名簿!AD18)</f>
        <v/>
      </c>
      <c r="AE18" s="132">
        <v>0</v>
      </c>
      <c r="AF18" s="132">
        <v>2</v>
      </c>
      <c r="AG18" s="132" t="str">
        <f>IF(男子名簿!AG18="","",35)</f>
        <v/>
      </c>
      <c r="AH18" s="132" t="str">
        <f>IF(男子名簿!AH18="","",男子名簿!AH18)</f>
        <v/>
      </c>
      <c r="AI18" s="132">
        <v>0</v>
      </c>
      <c r="AJ18" s="132">
        <v>2</v>
      </c>
    </row>
    <row r="19" spans="1:36" x14ac:dyDescent="0.25">
      <c r="A19" s="99"/>
      <c r="B19" s="132" t="str">
        <f>IF(男子名簿!B19="","",男子名簿!B19)</f>
        <v/>
      </c>
      <c r="C19" s="99"/>
      <c r="D19" s="99" t="str">
        <f>IF(男子名簿!D19="","",男子名簿!D19)</f>
        <v/>
      </c>
      <c r="E19" s="132" t="str">
        <f>IF(男子名簿!E19="","",男子名簿!E19)</f>
        <v/>
      </c>
      <c r="F19" s="132" t="str">
        <f>IF(男子名簿!F19="","",男子名簿!F19)</f>
        <v/>
      </c>
      <c r="G19" s="132" t="str">
        <f>IF(男子名簿!G19="","",男子名簿!G19)</f>
        <v/>
      </c>
      <c r="H19" s="132" t="str">
        <f>IF(男子名簿!H19="","",男子名簿!H19)</f>
        <v/>
      </c>
      <c r="I19" s="132" t="str">
        <f>IF(男子名簿!I19="","",男子名簿!I19)</f>
        <v/>
      </c>
      <c r="J19" s="132" t="str">
        <f>IF(男子名簿!J19="","",男子名簿!J19)</f>
        <v/>
      </c>
      <c r="K19" s="132">
        <f>IF(男子名簿!K19="","",男子名簿!K19)</f>
        <v>1</v>
      </c>
      <c r="L19" s="200" t="str">
        <f>IF(男子名簿!L19="","",男子名簿!L19)</f>
        <v/>
      </c>
      <c r="M19" s="200" t="str">
        <f>IF(男子名簿!M19="","",男子名簿!M19)</f>
        <v/>
      </c>
      <c r="N19" s="200" t="str">
        <f>IF(男子名簿!N19="","",男子名簿!N19)</f>
        <v/>
      </c>
      <c r="O19" s="132" t="s">
        <v>191</v>
      </c>
      <c r="P19" s="132"/>
      <c r="Q19" s="132" t="str">
        <f>IF(男子名簿!Q19="","",VLOOKUP(男子名簿!Q19,管理者シート!$B$9:$C$44,2,FALSE))</f>
        <v/>
      </c>
      <c r="R19" s="132" t="str">
        <f>IF(男子名簿!R19="","",男子名簿!R19)</f>
        <v/>
      </c>
      <c r="S19" s="132">
        <v>0</v>
      </c>
      <c r="T19" s="132">
        <v>2</v>
      </c>
      <c r="U19" s="132" t="str">
        <f>IF(男子名簿!U19="","",VLOOKUP(男子名簿!U19,管理者シート!$B$9:$C$44,2,FALSE))</f>
        <v/>
      </c>
      <c r="V19" s="132" t="str">
        <f>IF(男子名簿!V19="","",男子名簿!V19)</f>
        <v/>
      </c>
      <c r="W19" s="132">
        <v>0</v>
      </c>
      <c r="X19" s="132">
        <v>2</v>
      </c>
      <c r="Y19" s="132" t="str">
        <f>IF(男子名簿!Y19="","",VLOOKUP(男子名簿!Y19,管理者シート!$B$9:$C$27,2,FALSE))</f>
        <v/>
      </c>
      <c r="Z19" s="132" t="str">
        <f>IF(男子名簿!Z19="","",男子名簿!Z19)</f>
        <v/>
      </c>
      <c r="AA19" s="132">
        <v>0</v>
      </c>
      <c r="AB19" s="132">
        <v>2</v>
      </c>
      <c r="AC19" s="132" t="str">
        <f>IF(男子名簿!AC19="","",13)</f>
        <v/>
      </c>
      <c r="AD19" s="132" t="str">
        <f>IF(男子名簿!AD19="","",男子名簿!AD19)</f>
        <v/>
      </c>
      <c r="AE19" s="132">
        <v>0</v>
      </c>
      <c r="AF19" s="132">
        <v>2</v>
      </c>
      <c r="AG19" s="132" t="str">
        <f>IF(男子名簿!AG19="","",35)</f>
        <v/>
      </c>
      <c r="AH19" s="132" t="str">
        <f>IF(男子名簿!AH19="","",男子名簿!AH19)</f>
        <v/>
      </c>
      <c r="AI19" s="132">
        <v>0</v>
      </c>
      <c r="AJ19" s="132">
        <v>2</v>
      </c>
    </row>
    <row r="20" spans="1:36" x14ac:dyDescent="0.25">
      <c r="A20" s="99"/>
      <c r="B20" s="132" t="str">
        <f>IF(男子名簿!B20="","",男子名簿!B20)</f>
        <v/>
      </c>
      <c r="C20" s="99"/>
      <c r="D20" s="99" t="str">
        <f>IF(男子名簿!D20="","",男子名簿!D20)</f>
        <v/>
      </c>
      <c r="E20" s="132" t="str">
        <f>IF(男子名簿!E20="","",男子名簿!E20)</f>
        <v/>
      </c>
      <c r="F20" s="132" t="str">
        <f>IF(男子名簿!F20="","",男子名簿!F20)</f>
        <v/>
      </c>
      <c r="G20" s="132" t="str">
        <f>IF(男子名簿!G20="","",男子名簿!G20)</f>
        <v/>
      </c>
      <c r="H20" s="132" t="str">
        <f>IF(男子名簿!H20="","",男子名簿!H20)</f>
        <v/>
      </c>
      <c r="I20" s="132" t="str">
        <f>IF(男子名簿!I20="","",男子名簿!I20)</f>
        <v/>
      </c>
      <c r="J20" s="132" t="str">
        <f>IF(男子名簿!J20="","",男子名簿!J20)</f>
        <v/>
      </c>
      <c r="K20" s="132">
        <f>IF(男子名簿!K20="","",男子名簿!K20)</f>
        <v>1</v>
      </c>
      <c r="L20" s="200" t="str">
        <f>IF(男子名簿!L20="","",男子名簿!L20)</f>
        <v/>
      </c>
      <c r="M20" s="200" t="str">
        <f>IF(男子名簿!M20="","",男子名簿!M20)</f>
        <v/>
      </c>
      <c r="N20" s="200" t="str">
        <f>IF(男子名簿!N20="","",男子名簿!N20)</f>
        <v/>
      </c>
      <c r="O20" s="132" t="s">
        <v>191</v>
      </c>
      <c r="P20" s="132"/>
      <c r="Q20" s="132" t="str">
        <f>IF(男子名簿!Q20="","",VLOOKUP(男子名簿!Q20,管理者シート!$B$9:$C$44,2,FALSE))</f>
        <v/>
      </c>
      <c r="R20" s="132" t="str">
        <f>IF(男子名簿!R20="","",男子名簿!R20)</f>
        <v/>
      </c>
      <c r="S20" s="132">
        <v>0</v>
      </c>
      <c r="T20" s="132">
        <v>2</v>
      </c>
      <c r="U20" s="132" t="str">
        <f>IF(男子名簿!U20="","",VLOOKUP(男子名簿!U20,管理者シート!$B$9:$C$44,2,FALSE))</f>
        <v/>
      </c>
      <c r="V20" s="132" t="str">
        <f>IF(男子名簿!V20="","",男子名簿!V20)</f>
        <v/>
      </c>
      <c r="W20" s="132">
        <v>0</v>
      </c>
      <c r="X20" s="132">
        <v>2</v>
      </c>
      <c r="Y20" s="132" t="str">
        <f>IF(男子名簿!Y20="","",VLOOKUP(男子名簿!Y20,管理者シート!$B$9:$C$27,2,FALSE))</f>
        <v/>
      </c>
      <c r="Z20" s="132" t="str">
        <f>IF(男子名簿!Z20="","",男子名簿!Z20)</f>
        <v/>
      </c>
      <c r="AA20" s="132">
        <v>0</v>
      </c>
      <c r="AB20" s="132">
        <v>2</v>
      </c>
      <c r="AC20" s="132" t="str">
        <f>IF(男子名簿!AC20="","",13)</f>
        <v/>
      </c>
      <c r="AD20" s="132" t="str">
        <f>IF(男子名簿!AD20="","",男子名簿!AD20)</f>
        <v/>
      </c>
      <c r="AE20" s="132">
        <v>0</v>
      </c>
      <c r="AF20" s="132">
        <v>2</v>
      </c>
      <c r="AG20" s="132" t="str">
        <f>IF(男子名簿!AG20="","",35)</f>
        <v/>
      </c>
      <c r="AH20" s="132" t="str">
        <f>IF(男子名簿!AH20="","",男子名簿!AH20)</f>
        <v/>
      </c>
      <c r="AI20" s="132">
        <v>0</v>
      </c>
      <c r="AJ20" s="132">
        <v>2</v>
      </c>
    </row>
    <row r="21" spans="1:36" x14ac:dyDescent="0.25">
      <c r="A21" s="99"/>
      <c r="B21" s="132" t="str">
        <f>IF(男子名簿!B21="","",男子名簿!B21)</f>
        <v/>
      </c>
      <c r="C21" s="99"/>
      <c r="D21" s="99" t="str">
        <f>IF(男子名簿!D21="","",男子名簿!D21)</f>
        <v/>
      </c>
      <c r="E21" s="132" t="str">
        <f>IF(男子名簿!E21="","",男子名簿!E21)</f>
        <v/>
      </c>
      <c r="F21" s="132" t="str">
        <f>IF(男子名簿!F21="","",男子名簿!F21)</f>
        <v/>
      </c>
      <c r="G21" s="132" t="str">
        <f>IF(男子名簿!G21="","",男子名簿!G21)</f>
        <v/>
      </c>
      <c r="H21" s="132" t="str">
        <f>IF(男子名簿!H21="","",男子名簿!H21)</f>
        <v/>
      </c>
      <c r="I21" s="132" t="str">
        <f>IF(男子名簿!I21="","",男子名簿!I21)</f>
        <v/>
      </c>
      <c r="J21" s="132" t="str">
        <f>IF(男子名簿!J21="","",男子名簿!J21)</f>
        <v/>
      </c>
      <c r="K21" s="132">
        <f>IF(男子名簿!K21="","",男子名簿!K21)</f>
        <v>1</v>
      </c>
      <c r="L21" s="200" t="str">
        <f>IF(男子名簿!L21="","",男子名簿!L21)</f>
        <v/>
      </c>
      <c r="M21" s="200" t="str">
        <f>IF(男子名簿!M21="","",男子名簿!M21)</f>
        <v/>
      </c>
      <c r="N21" s="200" t="str">
        <f>IF(男子名簿!N21="","",男子名簿!N21)</f>
        <v/>
      </c>
      <c r="O21" s="132" t="s">
        <v>191</v>
      </c>
      <c r="P21" s="132"/>
      <c r="Q21" s="132" t="str">
        <f>IF(男子名簿!Q21="","",VLOOKUP(男子名簿!Q21,管理者シート!$B$9:$C$44,2,FALSE))</f>
        <v/>
      </c>
      <c r="R21" s="132" t="str">
        <f>IF(男子名簿!R21="","",男子名簿!R21)</f>
        <v/>
      </c>
      <c r="S21" s="132">
        <v>0</v>
      </c>
      <c r="T21" s="132">
        <v>2</v>
      </c>
      <c r="U21" s="132" t="str">
        <f>IF(男子名簿!U21="","",VLOOKUP(男子名簿!U21,管理者シート!$B$9:$C$44,2,FALSE))</f>
        <v/>
      </c>
      <c r="V21" s="132" t="str">
        <f>IF(男子名簿!V21="","",男子名簿!V21)</f>
        <v/>
      </c>
      <c r="W21" s="132">
        <v>0</v>
      </c>
      <c r="X21" s="132">
        <v>2</v>
      </c>
      <c r="Y21" s="132" t="str">
        <f>IF(男子名簿!Y21="","",VLOOKUP(男子名簿!Y21,管理者シート!$B$9:$C$27,2,FALSE))</f>
        <v/>
      </c>
      <c r="Z21" s="132" t="str">
        <f>IF(男子名簿!Z21="","",男子名簿!Z21)</f>
        <v/>
      </c>
      <c r="AA21" s="132">
        <v>0</v>
      </c>
      <c r="AB21" s="132">
        <v>2</v>
      </c>
      <c r="AC21" s="132" t="str">
        <f>IF(男子名簿!AC21="","",13)</f>
        <v/>
      </c>
      <c r="AD21" s="132" t="str">
        <f>IF(男子名簿!AD21="","",男子名簿!AD21)</f>
        <v/>
      </c>
      <c r="AE21" s="132">
        <v>0</v>
      </c>
      <c r="AF21" s="132">
        <v>2</v>
      </c>
      <c r="AG21" s="132" t="str">
        <f>IF(男子名簿!AG21="","",35)</f>
        <v/>
      </c>
      <c r="AH21" s="132" t="str">
        <f>IF(男子名簿!AH21="","",男子名簿!AH21)</f>
        <v/>
      </c>
      <c r="AI21" s="132">
        <v>0</v>
      </c>
      <c r="AJ21" s="132">
        <v>2</v>
      </c>
    </row>
    <row r="22" spans="1:36" x14ac:dyDescent="0.25">
      <c r="A22" s="99"/>
      <c r="B22" s="132" t="str">
        <f>IF(男子名簿!B22="","",男子名簿!B22)</f>
        <v/>
      </c>
      <c r="C22" s="99"/>
      <c r="D22" s="99" t="str">
        <f>IF(男子名簿!D22="","",男子名簿!D22)</f>
        <v/>
      </c>
      <c r="E22" s="132" t="str">
        <f>IF(男子名簿!E22="","",男子名簿!E22)</f>
        <v/>
      </c>
      <c r="F22" s="132" t="str">
        <f>IF(男子名簿!F22="","",男子名簿!F22)</f>
        <v/>
      </c>
      <c r="G22" s="132" t="str">
        <f>IF(男子名簿!G22="","",男子名簿!G22)</f>
        <v/>
      </c>
      <c r="H22" s="132" t="str">
        <f>IF(男子名簿!H22="","",男子名簿!H22)</f>
        <v/>
      </c>
      <c r="I22" s="132" t="str">
        <f>IF(男子名簿!I22="","",男子名簿!I22)</f>
        <v/>
      </c>
      <c r="J22" s="132" t="str">
        <f>IF(男子名簿!J22="","",男子名簿!J22)</f>
        <v/>
      </c>
      <c r="K22" s="132">
        <f>IF(男子名簿!K22="","",男子名簿!K22)</f>
        <v>1</v>
      </c>
      <c r="L22" s="200" t="str">
        <f>IF(男子名簿!L22="","",男子名簿!L22)</f>
        <v/>
      </c>
      <c r="M22" s="200" t="str">
        <f>IF(男子名簿!M22="","",男子名簿!M22)</f>
        <v/>
      </c>
      <c r="N22" s="200" t="str">
        <f>IF(男子名簿!N22="","",男子名簿!N22)</f>
        <v/>
      </c>
      <c r="O22" s="132" t="s">
        <v>191</v>
      </c>
      <c r="P22" s="132"/>
      <c r="Q22" s="132" t="str">
        <f>IF(男子名簿!Q22="","",VLOOKUP(男子名簿!Q22,管理者シート!$B$9:$C$44,2,FALSE))</f>
        <v/>
      </c>
      <c r="R22" s="132" t="str">
        <f>IF(男子名簿!R22="","",男子名簿!R22)</f>
        <v/>
      </c>
      <c r="S22" s="132">
        <v>0</v>
      </c>
      <c r="T22" s="132">
        <v>2</v>
      </c>
      <c r="U22" s="132" t="str">
        <f>IF(男子名簿!U22="","",VLOOKUP(男子名簿!U22,管理者シート!$B$9:$C$44,2,FALSE))</f>
        <v/>
      </c>
      <c r="V22" s="132" t="str">
        <f>IF(男子名簿!V22="","",男子名簿!V22)</f>
        <v/>
      </c>
      <c r="W22" s="132">
        <v>0</v>
      </c>
      <c r="X22" s="132">
        <v>2</v>
      </c>
      <c r="Y22" s="132" t="str">
        <f>IF(男子名簿!Y22="","",VLOOKUP(男子名簿!Y22,管理者シート!$B$9:$C$27,2,FALSE))</f>
        <v/>
      </c>
      <c r="Z22" s="132" t="str">
        <f>IF(男子名簿!Z22="","",男子名簿!Z22)</f>
        <v/>
      </c>
      <c r="AA22" s="132">
        <v>0</v>
      </c>
      <c r="AB22" s="132">
        <v>2</v>
      </c>
      <c r="AC22" s="132" t="str">
        <f>IF(男子名簿!AC22="","",13)</f>
        <v/>
      </c>
      <c r="AD22" s="132" t="str">
        <f>IF(男子名簿!AD22="","",男子名簿!AD22)</f>
        <v/>
      </c>
      <c r="AE22" s="132">
        <v>0</v>
      </c>
      <c r="AF22" s="132">
        <v>2</v>
      </c>
      <c r="AG22" s="132" t="str">
        <f>IF(男子名簿!AG22="","",35)</f>
        <v/>
      </c>
      <c r="AH22" s="132" t="str">
        <f>IF(男子名簿!AH22="","",男子名簿!AH22)</f>
        <v/>
      </c>
      <c r="AI22" s="132">
        <v>0</v>
      </c>
      <c r="AJ22" s="132">
        <v>2</v>
      </c>
    </row>
    <row r="23" spans="1:36" x14ac:dyDescent="0.25">
      <c r="A23" s="99"/>
      <c r="B23" s="132" t="str">
        <f>IF(男子名簿!B23="","",男子名簿!B23)</f>
        <v/>
      </c>
      <c r="C23" s="99"/>
      <c r="D23" s="99" t="str">
        <f>IF(男子名簿!D23="","",男子名簿!D23)</f>
        <v/>
      </c>
      <c r="E23" s="132" t="str">
        <f>IF(男子名簿!E23="","",男子名簿!E23)</f>
        <v/>
      </c>
      <c r="F23" s="132" t="str">
        <f>IF(男子名簿!F23="","",男子名簿!F23)</f>
        <v/>
      </c>
      <c r="G23" s="132" t="str">
        <f>IF(男子名簿!G23="","",男子名簿!G23)</f>
        <v/>
      </c>
      <c r="H23" s="132" t="str">
        <f>IF(男子名簿!H23="","",男子名簿!H23)</f>
        <v/>
      </c>
      <c r="I23" s="132" t="str">
        <f>IF(男子名簿!I23="","",男子名簿!I23)</f>
        <v/>
      </c>
      <c r="J23" s="132" t="str">
        <f>IF(男子名簿!J23="","",男子名簿!J23)</f>
        <v/>
      </c>
      <c r="K23" s="132">
        <f>IF(男子名簿!K23="","",男子名簿!K23)</f>
        <v>1</v>
      </c>
      <c r="L23" s="200" t="str">
        <f>IF(男子名簿!L23="","",男子名簿!L23)</f>
        <v/>
      </c>
      <c r="M23" s="200" t="str">
        <f>IF(男子名簿!M23="","",男子名簿!M23)</f>
        <v/>
      </c>
      <c r="N23" s="200" t="str">
        <f>IF(男子名簿!N23="","",男子名簿!N23)</f>
        <v/>
      </c>
      <c r="O23" s="132" t="s">
        <v>191</v>
      </c>
      <c r="P23" s="132"/>
      <c r="Q23" s="132" t="str">
        <f>IF(男子名簿!Q23="","",VLOOKUP(男子名簿!Q23,管理者シート!$B$9:$C$44,2,FALSE))</f>
        <v/>
      </c>
      <c r="R23" s="132" t="str">
        <f>IF(男子名簿!R23="","",男子名簿!R23)</f>
        <v/>
      </c>
      <c r="S23" s="132">
        <v>0</v>
      </c>
      <c r="T23" s="132">
        <v>2</v>
      </c>
      <c r="U23" s="132" t="str">
        <f>IF(男子名簿!U23="","",VLOOKUP(男子名簿!U23,管理者シート!$B$9:$C$44,2,FALSE))</f>
        <v/>
      </c>
      <c r="V23" s="132" t="str">
        <f>IF(男子名簿!V23="","",男子名簿!V23)</f>
        <v/>
      </c>
      <c r="W23" s="132">
        <v>0</v>
      </c>
      <c r="X23" s="132">
        <v>2</v>
      </c>
      <c r="Y23" s="132" t="str">
        <f>IF(男子名簿!Y23="","",VLOOKUP(男子名簿!Y23,管理者シート!$B$9:$C$27,2,FALSE))</f>
        <v/>
      </c>
      <c r="Z23" s="132" t="str">
        <f>IF(男子名簿!Z23="","",男子名簿!Z23)</f>
        <v/>
      </c>
      <c r="AA23" s="132">
        <v>0</v>
      </c>
      <c r="AB23" s="132">
        <v>2</v>
      </c>
      <c r="AC23" s="132" t="str">
        <f>IF(男子名簿!AC23="","",13)</f>
        <v/>
      </c>
      <c r="AD23" s="132" t="str">
        <f>IF(男子名簿!AD23="","",男子名簿!AD23)</f>
        <v/>
      </c>
      <c r="AE23" s="132">
        <v>0</v>
      </c>
      <c r="AF23" s="132">
        <v>2</v>
      </c>
      <c r="AG23" s="132" t="str">
        <f>IF(男子名簿!AG23="","",35)</f>
        <v/>
      </c>
      <c r="AH23" s="132" t="str">
        <f>IF(男子名簿!AH23="","",男子名簿!AH23)</f>
        <v/>
      </c>
      <c r="AI23" s="132">
        <v>0</v>
      </c>
      <c r="AJ23" s="132">
        <v>2</v>
      </c>
    </row>
    <row r="24" spans="1:36" x14ac:dyDescent="0.25">
      <c r="A24" s="99"/>
      <c r="B24" s="132" t="str">
        <f>IF(男子名簿!B24="","",男子名簿!B24)</f>
        <v/>
      </c>
      <c r="C24" s="99"/>
      <c r="D24" s="99" t="str">
        <f>IF(男子名簿!D24="","",男子名簿!D24)</f>
        <v/>
      </c>
      <c r="E24" s="132" t="str">
        <f>IF(男子名簿!E24="","",男子名簿!E24)</f>
        <v/>
      </c>
      <c r="F24" s="132" t="str">
        <f>IF(男子名簿!F24="","",男子名簿!F24)</f>
        <v/>
      </c>
      <c r="G24" s="132" t="str">
        <f>IF(男子名簿!G24="","",男子名簿!G24)</f>
        <v/>
      </c>
      <c r="H24" s="132" t="str">
        <f>IF(男子名簿!H24="","",男子名簿!H24)</f>
        <v/>
      </c>
      <c r="I24" s="132" t="str">
        <f>IF(男子名簿!I24="","",男子名簿!I24)</f>
        <v/>
      </c>
      <c r="J24" s="132" t="str">
        <f>IF(男子名簿!J24="","",男子名簿!J24)</f>
        <v/>
      </c>
      <c r="K24" s="132">
        <f>IF(男子名簿!K24="","",男子名簿!K24)</f>
        <v>1</v>
      </c>
      <c r="L24" s="200" t="str">
        <f>IF(男子名簿!L24="","",男子名簿!L24)</f>
        <v/>
      </c>
      <c r="M24" s="200" t="str">
        <f>IF(男子名簿!M24="","",男子名簿!M24)</f>
        <v/>
      </c>
      <c r="N24" s="200" t="str">
        <f>IF(男子名簿!N24="","",男子名簿!N24)</f>
        <v/>
      </c>
      <c r="O24" s="132" t="s">
        <v>191</v>
      </c>
      <c r="P24" s="132"/>
      <c r="Q24" s="132" t="str">
        <f>IF(男子名簿!Q24="","",VLOOKUP(男子名簿!Q24,管理者シート!$B$9:$C$44,2,FALSE))</f>
        <v/>
      </c>
      <c r="R24" s="132" t="str">
        <f>IF(男子名簿!R24="","",男子名簿!R24)</f>
        <v/>
      </c>
      <c r="S24" s="132">
        <v>0</v>
      </c>
      <c r="T24" s="132">
        <v>2</v>
      </c>
      <c r="U24" s="132" t="str">
        <f>IF(男子名簿!U24="","",VLOOKUP(男子名簿!U24,管理者シート!$B$9:$C$44,2,FALSE))</f>
        <v/>
      </c>
      <c r="V24" s="132" t="str">
        <f>IF(男子名簿!V24="","",男子名簿!V24)</f>
        <v/>
      </c>
      <c r="W24" s="132">
        <v>0</v>
      </c>
      <c r="X24" s="132">
        <v>2</v>
      </c>
      <c r="Y24" s="132" t="str">
        <f>IF(男子名簿!Y24="","",VLOOKUP(男子名簿!Y24,管理者シート!$B$9:$C$27,2,FALSE))</f>
        <v/>
      </c>
      <c r="Z24" s="132" t="str">
        <f>IF(男子名簿!Z24="","",男子名簿!Z24)</f>
        <v/>
      </c>
      <c r="AA24" s="132">
        <v>0</v>
      </c>
      <c r="AB24" s="132">
        <v>2</v>
      </c>
      <c r="AC24" s="132" t="str">
        <f>IF(男子名簿!AC24="","",13)</f>
        <v/>
      </c>
      <c r="AD24" s="132" t="str">
        <f>IF(男子名簿!AD24="","",男子名簿!AD24)</f>
        <v/>
      </c>
      <c r="AE24" s="132">
        <v>0</v>
      </c>
      <c r="AF24" s="132">
        <v>2</v>
      </c>
      <c r="AG24" s="132" t="str">
        <f>IF(男子名簿!AG24="","",35)</f>
        <v/>
      </c>
      <c r="AH24" s="132" t="str">
        <f>IF(男子名簿!AH24="","",男子名簿!AH24)</f>
        <v/>
      </c>
      <c r="AI24" s="132">
        <v>0</v>
      </c>
      <c r="AJ24" s="132">
        <v>2</v>
      </c>
    </row>
    <row r="25" spans="1:36" x14ac:dyDescent="0.25">
      <c r="A25" s="99"/>
      <c r="B25" s="132" t="str">
        <f>IF(男子名簿!B25="","",男子名簿!B25)</f>
        <v/>
      </c>
      <c r="C25" s="99"/>
      <c r="D25" s="99" t="str">
        <f>IF(男子名簿!D25="","",男子名簿!D25)</f>
        <v/>
      </c>
      <c r="E25" s="132" t="str">
        <f>IF(男子名簿!E25="","",男子名簿!E25)</f>
        <v/>
      </c>
      <c r="F25" s="132" t="str">
        <f>IF(男子名簿!F25="","",男子名簿!F25)</f>
        <v/>
      </c>
      <c r="G25" s="132" t="str">
        <f>IF(男子名簿!G25="","",男子名簿!G25)</f>
        <v/>
      </c>
      <c r="H25" s="132" t="str">
        <f>IF(男子名簿!H25="","",男子名簿!H25)</f>
        <v/>
      </c>
      <c r="I25" s="132" t="str">
        <f>IF(男子名簿!I25="","",男子名簿!I25)</f>
        <v/>
      </c>
      <c r="J25" s="132" t="str">
        <f>IF(男子名簿!J25="","",男子名簿!J25)</f>
        <v/>
      </c>
      <c r="K25" s="132">
        <f>IF(男子名簿!K25="","",男子名簿!K25)</f>
        <v>1</v>
      </c>
      <c r="L25" s="200" t="str">
        <f>IF(男子名簿!L25="","",男子名簿!L25)</f>
        <v/>
      </c>
      <c r="M25" s="200" t="str">
        <f>IF(男子名簿!M25="","",男子名簿!M25)</f>
        <v/>
      </c>
      <c r="N25" s="200" t="str">
        <f>IF(男子名簿!N25="","",男子名簿!N25)</f>
        <v/>
      </c>
      <c r="O25" s="132" t="s">
        <v>191</v>
      </c>
      <c r="P25" s="132"/>
      <c r="Q25" s="132" t="str">
        <f>IF(男子名簿!Q25="","",VLOOKUP(男子名簿!Q25,管理者シート!$B$9:$C$44,2,FALSE))</f>
        <v/>
      </c>
      <c r="R25" s="132" t="str">
        <f>IF(男子名簿!R25="","",男子名簿!R25)</f>
        <v/>
      </c>
      <c r="S25" s="132">
        <v>0</v>
      </c>
      <c r="T25" s="132">
        <v>2</v>
      </c>
      <c r="U25" s="132" t="str">
        <f>IF(男子名簿!U25="","",VLOOKUP(男子名簿!U25,管理者シート!$B$9:$C$44,2,FALSE))</f>
        <v/>
      </c>
      <c r="V25" s="132" t="str">
        <f>IF(男子名簿!V25="","",男子名簿!V25)</f>
        <v/>
      </c>
      <c r="W25" s="132">
        <v>0</v>
      </c>
      <c r="X25" s="132">
        <v>2</v>
      </c>
      <c r="Y25" s="132" t="str">
        <f>IF(男子名簿!Y25="","",VLOOKUP(男子名簿!Y25,管理者シート!$B$9:$C$27,2,FALSE))</f>
        <v/>
      </c>
      <c r="Z25" s="132" t="str">
        <f>IF(男子名簿!Z25="","",男子名簿!Z25)</f>
        <v/>
      </c>
      <c r="AA25" s="132">
        <v>0</v>
      </c>
      <c r="AB25" s="132">
        <v>2</v>
      </c>
      <c r="AC25" s="132" t="str">
        <f>IF(男子名簿!AC25="","",13)</f>
        <v/>
      </c>
      <c r="AD25" s="132" t="str">
        <f>IF(男子名簿!AD25="","",男子名簿!AD25)</f>
        <v/>
      </c>
      <c r="AE25" s="132">
        <v>0</v>
      </c>
      <c r="AF25" s="132">
        <v>2</v>
      </c>
      <c r="AG25" s="132" t="str">
        <f>IF(男子名簿!AG25="","",35)</f>
        <v/>
      </c>
      <c r="AH25" s="132" t="str">
        <f>IF(男子名簿!AH25="","",男子名簿!AH25)</f>
        <v/>
      </c>
      <c r="AI25" s="132">
        <v>0</v>
      </c>
      <c r="AJ25" s="132">
        <v>2</v>
      </c>
    </row>
    <row r="26" spans="1:36" x14ac:dyDescent="0.25">
      <c r="A26" s="99"/>
      <c r="B26" s="132" t="str">
        <f>IF(男子名簿!B26="","",男子名簿!B26)</f>
        <v/>
      </c>
      <c r="C26" s="99"/>
      <c r="D26" s="99" t="str">
        <f>IF(男子名簿!D26="","",男子名簿!D26)</f>
        <v/>
      </c>
      <c r="E26" s="132" t="str">
        <f>IF(男子名簿!E26="","",男子名簿!E26)</f>
        <v/>
      </c>
      <c r="F26" s="132" t="str">
        <f>IF(男子名簿!F26="","",男子名簿!F26)</f>
        <v/>
      </c>
      <c r="G26" s="132" t="str">
        <f>IF(男子名簿!G26="","",男子名簿!G26)</f>
        <v/>
      </c>
      <c r="H26" s="132" t="str">
        <f>IF(男子名簿!H26="","",男子名簿!H26)</f>
        <v/>
      </c>
      <c r="I26" s="132" t="str">
        <f>IF(男子名簿!I26="","",男子名簿!I26)</f>
        <v/>
      </c>
      <c r="J26" s="132" t="str">
        <f>IF(男子名簿!J26="","",男子名簿!J26)</f>
        <v/>
      </c>
      <c r="K26" s="132">
        <f>IF(男子名簿!K26="","",男子名簿!K26)</f>
        <v>1</v>
      </c>
      <c r="L26" s="200" t="str">
        <f>IF(男子名簿!L26="","",男子名簿!L26)</f>
        <v/>
      </c>
      <c r="M26" s="200" t="str">
        <f>IF(男子名簿!M26="","",男子名簿!M26)</f>
        <v/>
      </c>
      <c r="N26" s="200" t="str">
        <f>IF(男子名簿!N26="","",男子名簿!N26)</f>
        <v/>
      </c>
      <c r="O26" s="132" t="s">
        <v>191</v>
      </c>
      <c r="P26" s="132"/>
      <c r="Q26" s="132" t="str">
        <f>IF(男子名簿!Q26="","",VLOOKUP(男子名簿!Q26,管理者シート!$B$9:$C$44,2,FALSE))</f>
        <v/>
      </c>
      <c r="R26" s="132" t="str">
        <f>IF(男子名簿!R26="","",男子名簿!R26)</f>
        <v/>
      </c>
      <c r="S26" s="132">
        <v>0</v>
      </c>
      <c r="T26" s="132">
        <v>2</v>
      </c>
      <c r="U26" s="132" t="str">
        <f>IF(男子名簿!U26="","",VLOOKUP(男子名簿!U26,管理者シート!$B$9:$C$44,2,FALSE))</f>
        <v/>
      </c>
      <c r="V26" s="132" t="str">
        <f>IF(男子名簿!V26="","",男子名簿!V26)</f>
        <v/>
      </c>
      <c r="W26" s="132">
        <v>0</v>
      </c>
      <c r="X26" s="132">
        <v>2</v>
      </c>
      <c r="Y26" s="132" t="str">
        <f>IF(男子名簿!Y26="","",VLOOKUP(男子名簿!Y26,管理者シート!$B$9:$C$27,2,FALSE))</f>
        <v/>
      </c>
      <c r="Z26" s="132" t="str">
        <f>IF(男子名簿!Z26="","",男子名簿!Z26)</f>
        <v/>
      </c>
      <c r="AA26" s="132">
        <v>0</v>
      </c>
      <c r="AB26" s="132">
        <v>2</v>
      </c>
      <c r="AC26" s="132" t="str">
        <f>IF(男子名簿!AC26="","",13)</f>
        <v/>
      </c>
      <c r="AD26" s="132" t="str">
        <f>IF(男子名簿!AD26="","",男子名簿!AD26)</f>
        <v/>
      </c>
      <c r="AE26" s="132">
        <v>0</v>
      </c>
      <c r="AF26" s="132">
        <v>2</v>
      </c>
      <c r="AG26" s="132" t="str">
        <f>IF(男子名簿!AG26="","",35)</f>
        <v/>
      </c>
      <c r="AH26" s="132" t="str">
        <f>IF(男子名簿!AH26="","",男子名簿!AH26)</f>
        <v/>
      </c>
      <c r="AI26" s="132">
        <v>0</v>
      </c>
      <c r="AJ26" s="132">
        <v>2</v>
      </c>
    </row>
    <row r="27" spans="1:36" x14ac:dyDescent="0.25">
      <c r="A27" s="99"/>
      <c r="B27" s="132" t="str">
        <f>IF(男子名簿!B27="","",男子名簿!B27)</f>
        <v/>
      </c>
      <c r="C27" s="99"/>
      <c r="D27" s="99" t="str">
        <f>IF(男子名簿!D27="","",男子名簿!D27)</f>
        <v/>
      </c>
      <c r="E27" s="132" t="str">
        <f>IF(男子名簿!E27="","",男子名簿!E27)</f>
        <v/>
      </c>
      <c r="F27" s="132" t="str">
        <f>IF(男子名簿!F27="","",男子名簿!F27)</f>
        <v/>
      </c>
      <c r="G27" s="132" t="str">
        <f>IF(男子名簿!G27="","",男子名簿!G27)</f>
        <v/>
      </c>
      <c r="H27" s="132" t="str">
        <f>IF(男子名簿!H27="","",男子名簿!H27)</f>
        <v/>
      </c>
      <c r="I27" s="132" t="str">
        <f>IF(男子名簿!I27="","",男子名簿!I27)</f>
        <v/>
      </c>
      <c r="J27" s="132" t="str">
        <f>IF(男子名簿!J27="","",男子名簿!J27)</f>
        <v/>
      </c>
      <c r="K27" s="132">
        <f>IF(男子名簿!K27="","",男子名簿!K27)</f>
        <v>1</v>
      </c>
      <c r="L27" s="200" t="str">
        <f>IF(男子名簿!L27="","",男子名簿!L27)</f>
        <v/>
      </c>
      <c r="M27" s="200" t="str">
        <f>IF(男子名簿!M27="","",男子名簿!M27)</f>
        <v/>
      </c>
      <c r="N27" s="200" t="str">
        <f>IF(男子名簿!N27="","",男子名簿!N27)</f>
        <v/>
      </c>
      <c r="O27" s="132" t="s">
        <v>191</v>
      </c>
      <c r="P27" s="132"/>
      <c r="Q27" s="132" t="str">
        <f>IF(男子名簿!Q27="","",VLOOKUP(男子名簿!Q27,管理者シート!$B$9:$C$44,2,FALSE))</f>
        <v/>
      </c>
      <c r="R27" s="132" t="str">
        <f>IF(男子名簿!R27="","",男子名簿!R27)</f>
        <v/>
      </c>
      <c r="S27" s="132">
        <v>0</v>
      </c>
      <c r="T27" s="132">
        <v>2</v>
      </c>
      <c r="U27" s="132" t="str">
        <f>IF(男子名簿!U27="","",VLOOKUP(男子名簿!U27,管理者シート!$B$9:$C$44,2,FALSE))</f>
        <v/>
      </c>
      <c r="V27" s="132" t="str">
        <f>IF(男子名簿!V27="","",男子名簿!V27)</f>
        <v/>
      </c>
      <c r="W27" s="132">
        <v>0</v>
      </c>
      <c r="X27" s="132">
        <v>2</v>
      </c>
      <c r="Y27" s="132" t="str">
        <f>IF(男子名簿!Y27="","",VLOOKUP(男子名簿!Y27,管理者シート!$B$9:$C$27,2,FALSE))</f>
        <v/>
      </c>
      <c r="Z27" s="132" t="str">
        <f>IF(男子名簿!Z27="","",男子名簿!Z27)</f>
        <v/>
      </c>
      <c r="AA27" s="132">
        <v>0</v>
      </c>
      <c r="AB27" s="132">
        <v>2</v>
      </c>
      <c r="AC27" s="132" t="str">
        <f>IF(男子名簿!AC27="","",13)</f>
        <v/>
      </c>
      <c r="AD27" s="132" t="str">
        <f>IF(男子名簿!AD27="","",男子名簿!AD27)</f>
        <v/>
      </c>
      <c r="AE27" s="132">
        <v>0</v>
      </c>
      <c r="AF27" s="132">
        <v>2</v>
      </c>
      <c r="AG27" s="132" t="str">
        <f>IF(男子名簿!AG27="","",35)</f>
        <v/>
      </c>
      <c r="AH27" s="132" t="str">
        <f>IF(男子名簿!AH27="","",男子名簿!AH27)</f>
        <v/>
      </c>
      <c r="AI27" s="132">
        <v>0</v>
      </c>
      <c r="AJ27" s="132">
        <v>2</v>
      </c>
    </row>
    <row r="28" spans="1:36" x14ac:dyDescent="0.25">
      <c r="A28" s="99"/>
      <c r="B28" s="132" t="str">
        <f>IF(男子名簿!B28="","",男子名簿!B28)</f>
        <v/>
      </c>
      <c r="C28" s="99"/>
      <c r="D28" s="99" t="str">
        <f>IF(男子名簿!D28="","",男子名簿!D28)</f>
        <v/>
      </c>
      <c r="E28" s="132" t="str">
        <f>IF(男子名簿!E28="","",男子名簿!E28)</f>
        <v/>
      </c>
      <c r="F28" s="132" t="str">
        <f>IF(男子名簿!F28="","",男子名簿!F28)</f>
        <v/>
      </c>
      <c r="G28" s="132" t="str">
        <f>IF(男子名簿!G28="","",男子名簿!G28)</f>
        <v/>
      </c>
      <c r="H28" s="132" t="str">
        <f>IF(男子名簿!H28="","",男子名簿!H28)</f>
        <v/>
      </c>
      <c r="I28" s="132" t="str">
        <f>IF(男子名簿!I28="","",男子名簿!I28)</f>
        <v/>
      </c>
      <c r="J28" s="132" t="str">
        <f>IF(男子名簿!J28="","",男子名簿!J28)</f>
        <v/>
      </c>
      <c r="K28" s="132">
        <f>IF(男子名簿!K28="","",男子名簿!K28)</f>
        <v>1</v>
      </c>
      <c r="L28" s="200" t="str">
        <f>IF(男子名簿!L28="","",男子名簿!L28)</f>
        <v/>
      </c>
      <c r="M28" s="200" t="str">
        <f>IF(男子名簿!M28="","",男子名簿!M28)</f>
        <v/>
      </c>
      <c r="N28" s="200" t="str">
        <f>IF(男子名簿!N28="","",男子名簿!N28)</f>
        <v/>
      </c>
      <c r="O28" s="132" t="s">
        <v>191</v>
      </c>
      <c r="P28" s="132"/>
      <c r="Q28" s="132" t="str">
        <f>IF(男子名簿!Q28="","",VLOOKUP(男子名簿!Q28,管理者シート!$B$9:$C$44,2,FALSE))</f>
        <v/>
      </c>
      <c r="R28" s="132" t="str">
        <f>IF(男子名簿!R28="","",男子名簿!R28)</f>
        <v/>
      </c>
      <c r="S28" s="132">
        <v>0</v>
      </c>
      <c r="T28" s="132">
        <v>2</v>
      </c>
      <c r="U28" s="132" t="str">
        <f>IF(男子名簿!U28="","",VLOOKUP(男子名簿!U28,管理者シート!$B$9:$C$44,2,FALSE))</f>
        <v/>
      </c>
      <c r="V28" s="132" t="str">
        <f>IF(男子名簿!V28="","",男子名簿!V28)</f>
        <v/>
      </c>
      <c r="W28" s="132">
        <v>0</v>
      </c>
      <c r="X28" s="132">
        <v>2</v>
      </c>
      <c r="Y28" s="132" t="str">
        <f>IF(男子名簿!Y28="","",VLOOKUP(男子名簿!Y28,管理者シート!$B$9:$C$27,2,FALSE))</f>
        <v/>
      </c>
      <c r="Z28" s="132" t="str">
        <f>IF(男子名簿!Z28="","",男子名簿!Z28)</f>
        <v/>
      </c>
      <c r="AA28" s="132">
        <v>0</v>
      </c>
      <c r="AB28" s="132">
        <v>2</v>
      </c>
      <c r="AC28" s="132" t="str">
        <f>IF(男子名簿!AC28="","",13)</f>
        <v/>
      </c>
      <c r="AD28" s="132" t="str">
        <f>IF(男子名簿!AD28="","",男子名簿!AD28)</f>
        <v/>
      </c>
      <c r="AE28" s="132">
        <v>0</v>
      </c>
      <c r="AF28" s="132">
        <v>2</v>
      </c>
      <c r="AG28" s="132" t="str">
        <f>IF(男子名簿!AG28="","",35)</f>
        <v/>
      </c>
      <c r="AH28" s="132" t="str">
        <f>IF(男子名簿!AH28="","",男子名簿!AH28)</f>
        <v/>
      </c>
      <c r="AI28" s="132">
        <v>0</v>
      </c>
      <c r="AJ28" s="132">
        <v>2</v>
      </c>
    </row>
    <row r="29" spans="1:36" x14ac:dyDescent="0.25">
      <c r="A29" s="99"/>
      <c r="B29" s="132" t="str">
        <f>IF(男子名簿!B29="","",男子名簿!B29)</f>
        <v/>
      </c>
      <c r="C29" s="99"/>
      <c r="D29" s="99" t="str">
        <f>IF(男子名簿!D29="","",男子名簿!D29)</f>
        <v/>
      </c>
      <c r="E29" s="132" t="str">
        <f>IF(男子名簿!E29="","",男子名簿!E29)</f>
        <v/>
      </c>
      <c r="F29" s="132" t="str">
        <f>IF(男子名簿!F29="","",男子名簿!F29)</f>
        <v/>
      </c>
      <c r="G29" s="132" t="str">
        <f>IF(男子名簿!G29="","",男子名簿!G29)</f>
        <v/>
      </c>
      <c r="H29" s="132" t="str">
        <f>IF(男子名簿!H29="","",男子名簿!H29)</f>
        <v/>
      </c>
      <c r="I29" s="132" t="str">
        <f>IF(男子名簿!I29="","",男子名簿!I29)</f>
        <v/>
      </c>
      <c r="J29" s="132" t="str">
        <f>IF(男子名簿!J29="","",男子名簿!J29)</f>
        <v/>
      </c>
      <c r="K29" s="132">
        <f>IF(男子名簿!K29="","",男子名簿!K29)</f>
        <v>1</v>
      </c>
      <c r="L29" s="200" t="str">
        <f>IF(男子名簿!L29="","",男子名簿!L29)</f>
        <v/>
      </c>
      <c r="M29" s="200" t="str">
        <f>IF(男子名簿!M29="","",男子名簿!M29)</f>
        <v/>
      </c>
      <c r="N29" s="200" t="str">
        <f>IF(男子名簿!N29="","",男子名簿!N29)</f>
        <v/>
      </c>
      <c r="O29" s="132" t="s">
        <v>191</v>
      </c>
      <c r="P29" s="132"/>
      <c r="Q29" s="132" t="str">
        <f>IF(男子名簿!Q29="","",VLOOKUP(男子名簿!Q29,管理者シート!$B$9:$C$44,2,FALSE))</f>
        <v/>
      </c>
      <c r="R29" s="132" t="str">
        <f>IF(男子名簿!R29="","",男子名簿!R29)</f>
        <v/>
      </c>
      <c r="S29" s="132">
        <v>0</v>
      </c>
      <c r="T29" s="132">
        <v>2</v>
      </c>
      <c r="U29" s="132" t="str">
        <f>IF(男子名簿!U29="","",VLOOKUP(男子名簿!U29,管理者シート!$B$9:$C$44,2,FALSE))</f>
        <v/>
      </c>
      <c r="V29" s="132" t="str">
        <f>IF(男子名簿!V29="","",男子名簿!V29)</f>
        <v/>
      </c>
      <c r="W29" s="132">
        <v>0</v>
      </c>
      <c r="X29" s="132">
        <v>2</v>
      </c>
      <c r="Y29" s="132" t="str">
        <f>IF(男子名簿!Y29="","",VLOOKUP(男子名簿!Y29,管理者シート!$B$9:$C$27,2,FALSE))</f>
        <v/>
      </c>
      <c r="Z29" s="132" t="str">
        <f>IF(男子名簿!Z29="","",男子名簿!Z29)</f>
        <v/>
      </c>
      <c r="AA29" s="132">
        <v>0</v>
      </c>
      <c r="AB29" s="132">
        <v>2</v>
      </c>
      <c r="AC29" s="132" t="str">
        <f>IF(男子名簿!AC29="","",13)</f>
        <v/>
      </c>
      <c r="AD29" s="132" t="str">
        <f>IF(男子名簿!AD29="","",男子名簿!AD29)</f>
        <v/>
      </c>
      <c r="AE29" s="132">
        <v>0</v>
      </c>
      <c r="AF29" s="132">
        <v>2</v>
      </c>
      <c r="AG29" s="132" t="str">
        <f>IF(男子名簿!AG29="","",35)</f>
        <v/>
      </c>
      <c r="AH29" s="132" t="str">
        <f>IF(男子名簿!AH29="","",男子名簿!AH29)</f>
        <v/>
      </c>
      <c r="AI29" s="132">
        <v>0</v>
      </c>
      <c r="AJ29" s="132">
        <v>2</v>
      </c>
    </row>
    <row r="30" spans="1:36" x14ac:dyDescent="0.25">
      <c r="A30" s="99"/>
      <c r="B30" s="132" t="str">
        <f>IF(男子名簿!B30="","",男子名簿!B30)</f>
        <v/>
      </c>
      <c r="C30" s="99"/>
      <c r="D30" s="99" t="str">
        <f>IF(男子名簿!D30="","",男子名簿!D30)</f>
        <v/>
      </c>
      <c r="E30" s="132" t="str">
        <f>IF(男子名簿!E30="","",男子名簿!E30)</f>
        <v/>
      </c>
      <c r="F30" s="132" t="str">
        <f>IF(男子名簿!F30="","",男子名簿!F30)</f>
        <v/>
      </c>
      <c r="G30" s="132" t="str">
        <f>IF(男子名簿!G30="","",男子名簿!G30)</f>
        <v/>
      </c>
      <c r="H30" s="132" t="str">
        <f>IF(男子名簿!H30="","",男子名簿!H30)</f>
        <v/>
      </c>
      <c r="I30" s="132" t="str">
        <f>IF(男子名簿!I30="","",男子名簿!I30)</f>
        <v/>
      </c>
      <c r="J30" s="132" t="str">
        <f>IF(男子名簿!J30="","",男子名簿!J30)</f>
        <v/>
      </c>
      <c r="K30" s="132">
        <f>IF(男子名簿!K30="","",男子名簿!K30)</f>
        <v>1</v>
      </c>
      <c r="L30" s="200" t="str">
        <f>IF(男子名簿!L30="","",男子名簿!L30)</f>
        <v/>
      </c>
      <c r="M30" s="200" t="str">
        <f>IF(男子名簿!M30="","",男子名簿!M30)</f>
        <v/>
      </c>
      <c r="N30" s="200" t="str">
        <f>IF(男子名簿!N30="","",男子名簿!N30)</f>
        <v/>
      </c>
      <c r="O30" s="132" t="s">
        <v>191</v>
      </c>
      <c r="P30" s="132"/>
      <c r="Q30" s="132" t="str">
        <f>IF(男子名簿!Q30="","",VLOOKUP(男子名簿!Q30,管理者シート!$B$9:$C$44,2,FALSE))</f>
        <v/>
      </c>
      <c r="R30" s="132" t="str">
        <f>IF(男子名簿!R30="","",男子名簿!R30)</f>
        <v/>
      </c>
      <c r="S30" s="132">
        <v>0</v>
      </c>
      <c r="T30" s="132">
        <v>2</v>
      </c>
      <c r="U30" s="132" t="str">
        <f>IF(男子名簿!U30="","",VLOOKUP(男子名簿!U30,管理者シート!$B$9:$C$44,2,FALSE))</f>
        <v/>
      </c>
      <c r="V30" s="132" t="str">
        <f>IF(男子名簿!V30="","",男子名簿!V30)</f>
        <v/>
      </c>
      <c r="W30" s="132">
        <v>0</v>
      </c>
      <c r="X30" s="132">
        <v>2</v>
      </c>
      <c r="Y30" s="132" t="str">
        <f>IF(男子名簿!Y30="","",VLOOKUP(男子名簿!Y30,管理者シート!$B$9:$C$27,2,FALSE))</f>
        <v/>
      </c>
      <c r="Z30" s="132" t="str">
        <f>IF(男子名簿!Z30="","",男子名簿!Z30)</f>
        <v/>
      </c>
      <c r="AA30" s="132">
        <v>0</v>
      </c>
      <c r="AB30" s="132">
        <v>2</v>
      </c>
      <c r="AC30" s="132" t="str">
        <f>IF(男子名簿!AC30="","",13)</f>
        <v/>
      </c>
      <c r="AD30" s="132" t="str">
        <f>IF(男子名簿!AD30="","",男子名簿!AD30)</f>
        <v/>
      </c>
      <c r="AE30" s="132">
        <v>0</v>
      </c>
      <c r="AF30" s="132">
        <v>2</v>
      </c>
      <c r="AG30" s="132" t="str">
        <f>IF(男子名簿!AG30="","",35)</f>
        <v/>
      </c>
      <c r="AH30" s="132" t="str">
        <f>IF(男子名簿!AH30="","",男子名簿!AH30)</f>
        <v/>
      </c>
      <c r="AI30" s="132">
        <v>0</v>
      </c>
      <c r="AJ30" s="132">
        <v>2</v>
      </c>
    </row>
    <row r="31" spans="1:36" x14ac:dyDescent="0.25">
      <c r="A31" s="99"/>
      <c r="B31" s="132" t="str">
        <f>IF(男子名簿!B31="","",男子名簿!B31)</f>
        <v/>
      </c>
      <c r="C31" s="99"/>
      <c r="D31" s="99" t="str">
        <f>IF(男子名簿!D31="","",男子名簿!D31)</f>
        <v/>
      </c>
      <c r="E31" s="132" t="str">
        <f>IF(男子名簿!E31="","",男子名簿!E31)</f>
        <v/>
      </c>
      <c r="F31" s="132" t="str">
        <f>IF(男子名簿!F31="","",男子名簿!F31)</f>
        <v/>
      </c>
      <c r="G31" s="132" t="str">
        <f>IF(男子名簿!G31="","",男子名簿!G31)</f>
        <v/>
      </c>
      <c r="H31" s="132" t="str">
        <f>IF(男子名簿!H31="","",男子名簿!H31)</f>
        <v/>
      </c>
      <c r="I31" s="132" t="str">
        <f>IF(男子名簿!I31="","",男子名簿!I31)</f>
        <v/>
      </c>
      <c r="J31" s="132" t="str">
        <f>IF(男子名簿!J31="","",男子名簿!J31)</f>
        <v/>
      </c>
      <c r="K31" s="132">
        <f>IF(男子名簿!K31="","",男子名簿!K31)</f>
        <v>1</v>
      </c>
      <c r="L31" s="200" t="str">
        <f>IF(男子名簿!L31="","",男子名簿!L31)</f>
        <v/>
      </c>
      <c r="M31" s="200" t="str">
        <f>IF(男子名簿!M31="","",男子名簿!M31)</f>
        <v/>
      </c>
      <c r="N31" s="200" t="str">
        <f>IF(男子名簿!N31="","",男子名簿!N31)</f>
        <v/>
      </c>
      <c r="O31" s="132" t="s">
        <v>191</v>
      </c>
      <c r="P31" s="132"/>
      <c r="Q31" s="132" t="str">
        <f>IF(男子名簿!Q31="","",VLOOKUP(男子名簿!Q31,管理者シート!$B$9:$C$44,2,FALSE))</f>
        <v/>
      </c>
      <c r="R31" s="132" t="str">
        <f>IF(男子名簿!R31="","",男子名簿!R31)</f>
        <v/>
      </c>
      <c r="S31" s="132">
        <v>0</v>
      </c>
      <c r="T31" s="132">
        <v>2</v>
      </c>
      <c r="U31" s="132" t="str">
        <f>IF(男子名簿!U31="","",VLOOKUP(男子名簿!U31,管理者シート!$B$9:$C$44,2,FALSE))</f>
        <v/>
      </c>
      <c r="V31" s="132" t="str">
        <f>IF(男子名簿!V31="","",男子名簿!V31)</f>
        <v/>
      </c>
      <c r="W31" s="132">
        <v>0</v>
      </c>
      <c r="X31" s="132">
        <v>2</v>
      </c>
      <c r="Y31" s="132" t="str">
        <f>IF(男子名簿!Y31="","",VLOOKUP(男子名簿!Y31,管理者シート!$B$9:$C$27,2,FALSE))</f>
        <v/>
      </c>
      <c r="Z31" s="132" t="str">
        <f>IF(男子名簿!Z31="","",男子名簿!Z31)</f>
        <v/>
      </c>
      <c r="AA31" s="132">
        <v>0</v>
      </c>
      <c r="AB31" s="132">
        <v>2</v>
      </c>
      <c r="AC31" s="132" t="str">
        <f>IF(男子名簿!AC31="","",13)</f>
        <v/>
      </c>
      <c r="AD31" s="132" t="str">
        <f>IF(男子名簿!AD31="","",男子名簿!AD31)</f>
        <v/>
      </c>
      <c r="AE31" s="132">
        <v>0</v>
      </c>
      <c r="AF31" s="132">
        <v>2</v>
      </c>
      <c r="AG31" s="132" t="str">
        <f>IF(男子名簿!AG31="","",35)</f>
        <v/>
      </c>
      <c r="AH31" s="132" t="str">
        <f>IF(男子名簿!AH31="","",男子名簿!AH31)</f>
        <v/>
      </c>
      <c r="AI31" s="132">
        <v>0</v>
      </c>
      <c r="AJ31" s="132">
        <v>2</v>
      </c>
    </row>
    <row r="32" spans="1:36" x14ac:dyDescent="0.25">
      <c r="A32" s="99"/>
      <c r="B32" s="132" t="str">
        <f>IF(男子名簿!B32="","",男子名簿!B32)</f>
        <v/>
      </c>
      <c r="C32" s="99"/>
      <c r="D32" s="99" t="str">
        <f>IF(男子名簿!D32="","",男子名簿!D32)</f>
        <v/>
      </c>
      <c r="E32" s="132" t="str">
        <f>IF(男子名簿!E32="","",男子名簿!E32)</f>
        <v/>
      </c>
      <c r="F32" s="132" t="str">
        <f>IF(男子名簿!F32="","",男子名簿!F32)</f>
        <v/>
      </c>
      <c r="G32" s="132" t="str">
        <f>IF(男子名簿!G32="","",男子名簿!G32)</f>
        <v/>
      </c>
      <c r="H32" s="132" t="str">
        <f>IF(男子名簿!H32="","",男子名簿!H32)</f>
        <v/>
      </c>
      <c r="I32" s="132" t="str">
        <f>IF(男子名簿!I32="","",男子名簿!I32)</f>
        <v/>
      </c>
      <c r="J32" s="132" t="str">
        <f>IF(男子名簿!J32="","",男子名簿!J32)</f>
        <v/>
      </c>
      <c r="K32" s="132">
        <f>IF(男子名簿!K32="","",男子名簿!K32)</f>
        <v>1</v>
      </c>
      <c r="L32" s="200" t="str">
        <f>IF(男子名簿!L32="","",男子名簿!L32)</f>
        <v/>
      </c>
      <c r="M32" s="200" t="str">
        <f>IF(男子名簿!M32="","",男子名簿!M32)</f>
        <v/>
      </c>
      <c r="N32" s="200" t="str">
        <f>IF(男子名簿!N32="","",男子名簿!N32)</f>
        <v/>
      </c>
      <c r="O32" s="132" t="s">
        <v>191</v>
      </c>
      <c r="P32" s="132"/>
      <c r="Q32" s="132" t="str">
        <f>IF(男子名簿!Q32="","",VLOOKUP(男子名簿!Q32,管理者シート!$B$9:$C$44,2,FALSE))</f>
        <v/>
      </c>
      <c r="R32" s="132" t="str">
        <f>IF(男子名簿!R32="","",男子名簿!R32)</f>
        <v/>
      </c>
      <c r="S32" s="132">
        <v>0</v>
      </c>
      <c r="T32" s="132">
        <v>2</v>
      </c>
      <c r="U32" s="132" t="str">
        <f>IF(男子名簿!U32="","",VLOOKUP(男子名簿!U32,管理者シート!$B$9:$C$44,2,FALSE))</f>
        <v/>
      </c>
      <c r="V32" s="132" t="str">
        <f>IF(男子名簿!V32="","",男子名簿!V32)</f>
        <v/>
      </c>
      <c r="W32" s="132">
        <v>0</v>
      </c>
      <c r="X32" s="132">
        <v>2</v>
      </c>
      <c r="Y32" s="132" t="str">
        <f>IF(男子名簿!Y32="","",VLOOKUP(男子名簿!Y32,管理者シート!$B$9:$C$27,2,FALSE))</f>
        <v/>
      </c>
      <c r="Z32" s="132" t="str">
        <f>IF(男子名簿!Z32="","",男子名簿!Z32)</f>
        <v/>
      </c>
      <c r="AA32" s="132">
        <v>0</v>
      </c>
      <c r="AB32" s="132">
        <v>2</v>
      </c>
      <c r="AC32" s="132" t="str">
        <f>IF(男子名簿!AC32="","",13)</f>
        <v/>
      </c>
      <c r="AD32" s="132" t="str">
        <f>IF(男子名簿!AD32="","",男子名簿!AD32)</f>
        <v/>
      </c>
      <c r="AE32" s="132">
        <v>0</v>
      </c>
      <c r="AF32" s="132">
        <v>2</v>
      </c>
      <c r="AG32" s="132" t="str">
        <f>IF(男子名簿!AG32="","",35)</f>
        <v/>
      </c>
      <c r="AH32" s="132" t="str">
        <f>IF(男子名簿!AH32="","",男子名簿!AH32)</f>
        <v/>
      </c>
      <c r="AI32" s="132">
        <v>0</v>
      </c>
      <c r="AJ32" s="132">
        <v>2</v>
      </c>
    </row>
    <row r="33" spans="1:36" x14ac:dyDescent="0.25">
      <c r="A33" s="99"/>
      <c r="B33" s="132" t="str">
        <f>IF(男子名簿!B33="","",男子名簿!B33)</f>
        <v/>
      </c>
      <c r="C33" s="99"/>
      <c r="D33" s="99" t="str">
        <f>IF(男子名簿!D33="","",男子名簿!D33)</f>
        <v/>
      </c>
      <c r="E33" s="132" t="str">
        <f>IF(男子名簿!E33="","",男子名簿!E33)</f>
        <v/>
      </c>
      <c r="F33" s="132" t="str">
        <f>IF(男子名簿!F33="","",男子名簿!F33)</f>
        <v/>
      </c>
      <c r="G33" s="132" t="str">
        <f>IF(男子名簿!G33="","",男子名簿!G33)</f>
        <v/>
      </c>
      <c r="H33" s="132" t="str">
        <f>IF(男子名簿!H33="","",男子名簿!H33)</f>
        <v/>
      </c>
      <c r="I33" s="132" t="str">
        <f>IF(男子名簿!I33="","",男子名簿!I33)</f>
        <v/>
      </c>
      <c r="J33" s="132" t="str">
        <f>IF(男子名簿!J33="","",男子名簿!J33)</f>
        <v/>
      </c>
      <c r="K33" s="132">
        <f>IF(男子名簿!K33="","",男子名簿!K33)</f>
        <v>1</v>
      </c>
      <c r="L33" s="200" t="str">
        <f>IF(男子名簿!L33="","",男子名簿!L33)</f>
        <v/>
      </c>
      <c r="M33" s="200" t="str">
        <f>IF(男子名簿!M33="","",男子名簿!M33)</f>
        <v/>
      </c>
      <c r="N33" s="200" t="str">
        <f>IF(男子名簿!N33="","",男子名簿!N33)</f>
        <v/>
      </c>
      <c r="O33" s="132" t="s">
        <v>191</v>
      </c>
      <c r="P33" s="132"/>
      <c r="Q33" s="132" t="str">
        <f>IF(男子名簿!Q33="","",VLOOKUP(男子名簿!Q33,管理者シート!$B$9:$C$44,2,FALSE))</f>
        <v/>
      </c>
      <c r="R33" s="132" t="str">
        <f>IF(男子名簿!R33="","",男子名簿!R33)</f>
        <v/>
      </c>
      <c r="S33" s="132">
        <v>0</v>
      </c>
      <c r="T33" s="132">
        <v>2</v>
      </c>
      <c r="U33" s="132" t="str">
        <f>IF(男子名簿!U33="","",VLOOKUP(男子名簿!U33,管理者シート!$B$9:$C$44,2,FALSE))</f>
        <v/>
      </c>
      <c r="V33" s="132" t="str">
        <f>IF(男子名簿!V33="","",男子名簿!V33)</f>
        <v/>
      </c>
      <c r="W33" s="132">
        <v>0</v>
      </c>
      <c r="X33" s="132">
        <v>2</v>
      </c>
      <c r="Y33" s="132" t="str">
        <f>IF(男子名簿!Y33="","",VLOOKUP(男子名簿!Y33,管理者シート!$B$9:$C$27,2,FALSE))</f>
        <v/>
      </c>
      <c r="Z33" s="132" t="str">
        <f>IF(男子名簿!Z33="","",男子名簿!Z33)</f>
        <v/>
      </c>
      <c r="AA33" s="132">
        <v>0</v>
      </c>
      <c r="AB33" s="132">
        <v>2</v>
      </c>
      <c r="AC33" s="132" t="str">
        <f>IF(男子名簿!AC33="","",13)</f>
        <v/>
      </c>
      <c r="AD33" s="132" t="str">
        <f>IF(男子名簿!AD33="","",男子名簿!AD33)</f>
        <v/>
      </c>
      <c r="AE33" s="132">
        <v>0</v>
      </c>
      <c r="AF33" s="132">
        <v>2</v>
      </c>
      <c r="AG33" s="132" t="str">
        <f>IF(男子名簿!AG33="","",35)</f>
        <v/>
      </c>
      <c r="AH33" s="132" t="str">
        <f>IF(男子名簿!AH33="","",男子名簿!AH33)</f>
        <v/>
      </c>
      <c r="AI33" s="132">
        <v>0</v>
      </c>
      <c r="AJ33" s="132">
        <v>2</v>
      </c>
    </row>
    <row r="34" spans="1:36" x14ac:dyDescent="0.25">
      <c r="A34" s="99"/>
      <c r="B34" s="132" t="str">
        <f>IF(男子名簿!B34="","",男子名簿!B34)</f>
        <v/>
      </c>
      <c r="C34" s="99"/>
      <c r="D34" s="99" t="str">
        <f>IF(男子名簿!D34="","",男子名簿!D34)</f>
        <v/>
      </c>
      <c r="E34" s="132" t="str">
        <f>IF(男子名簿!E34="","",男子名簿!E34)</f>
        <v/>
      </c>
      <c r="F34" s="132" t="str">
        <f>IF(男子名簿!F34="","",男子名簿!F34)</f>
        <v/>
      </c>
      <c r="G34" s="132" t="str">
        <f>IF(男子名簿!G34="","",男子名簿!G34)</f>
        <v/>
      </c>
      <c r="H34" s="132" t="str">
        <f>IF(男子名簿!H34="","",男子名簿!H34)</f>
        <v/>
      </c>
      <c r="I34" s="132" t="str">
        <f>IF(男子名簿!I34="","",男子名簿!I34)</f>
        <v/>
      </c>
      <c r="J34" s="132" t="str">
        <f>IF(男子名簿!J34="","",男子名簿!J34)</f>
        <v/>
      </c>
      <c r="K34" s="132">
        <f>IF(男子名簿!K34="","",男子名簿!K34)</f>
        <v>1</v>
      </c>
      <c r="L34" s="200" t="str">
        <f>IF(男子名簿!L34="","",男子名簿!L34)</f>
        <v/>
      </c>
      <c r="M34" s="200" t="str">
        <f>IF(男子名簿!M34="","",男子名簿!M34)</f>
        <v/>
      </c>
      <c r="N34" s="200" t="str">
        <f>IF(男子名簿!N34="","",男子名簿!N34)</f>
        <v/>
      </c>
      <c r="O34" s="132" t="s">
        <v>191</v>
      </c>
      <c r="P34" s="132"/>
      <c r="Q34" s="132" t="str">
        <f>IF(男子名簿!Q34="","",VLOOKUP(男子名簿!Q34,管理者シート!$B$9:$C$44,2,FALSE))</f>
        <v/>
      </c>
      <c r="R34" s="132" t="str">
        <f>IF(男子名簿!R34="","",男子名簿!R34)</f>
        <v/>
      </c>
      <c r="S34" s="132">
        <v>0</v>
      </c>
      <c r="T34" s="132">
        <v>2</v>
      </c>
      <c r="U34" s="132" t="str">
        <f>IF(男子名簿!U34="","",VLOOKUP(男子名簿!U34,管理者シート!$B$9:$C$44,2,FALSE))</f>
        <v/>
      </c>
      <c r="V34" s="132" t="str">
        <f>IF(男子名簿!V34="","",男子名簿!V34)</f>
        <v/>
      </c>
      <c r="W34" s="132">
        <v>0</v>
      </c>
      <c r="X34" s="132">
        <v>2</v>
      </c>
      <c r="Y34" s="132" t="str">
        <f>IF(男子名簿!Y34="","",VLOOKUP(男子名簿!Y34,管理者シート!$B$9:$C$27,2,FALSE))</f>
        <v/>
      </c>
      <c r="Z34" s="132" t="str">
        <f>IF(男子名簿!Z34="","",男子名簿!Z34)</f>
        <v/>
      </c>
      <c r="AA34" s="132">
        <v>0</v>
      </c>
      <c r="AB34" s="132">
        <v>2</v>
      </c>
      <c r="AC34" s="132" t="str">
        <f>IF(男子名簿!AC34="","",13)</f>
        <v/>
      </c>
      <c r="AD34" s="132" t="str">
        <f>IF(男子名簿!AD34="","",男子名簿!AD34)</f>
        <v/>
      </c>
      <c r="AE34" s="132">
        <v>0</v>
      </c>
      <c r="AF34" s="132">
        <v>2</v>
      </c>
      <c r="AG34" s="132" t="str">
        <f>IF(男子名簿!AG34="","",35)</f>
        <v/>
      </c>
      <c r="AH34" s="132" t="str">
        <f>IF(男子名簿!AH34="","",男子名簿!AH34)</f>
        <v/>
      </c>
      <c r="AI34" s="132">
        <v>0</v>
      </c>
      <c r="AJ34" s="132">
        <v>2</v>
      </c>
    </row>
    <row r="35" spans="1:36" x14ac:dyDescent="0.25">
      <c r="A35" s="99"/>
      <c r="B35" s="132" t="str">
        <f>IF(男子名簿!B35="","",男子名簿!B35)</f>
        <v/>
      </c>
      <c r="C35" s="99"/>
      <c r="D35" s="99" t="str">
        <f>IF(男子名簿!D35="","",男子名簿!D35)</f>
        <v/>
      </c>
      <c r="E35" s="132" t="str">
        <f>IF(男子名簿!E35="","",男子名簿!E35)</f>
        <v/>
      </c>
      <c r="F35" s="132" t="str">
        <f>IF(男子名簿!F35="","",男子名簿!F35)</f>
        <v/>
      </c>
      <c r="G35" s="132" t="str">
        <f>IF(男子名簿!G35="","",男子名簿!G35)</f>
        <v/>
      </c>
      <c r="H35" s="132" t="str">
        <f>IF(男子名簿!H35="","",男子名簿!H35)</f>
        <v/>
      </c>
      <c r="I35" s="132" t="str">
        <f>IF(男子名簿!I35="","",男子名簿!I35)</f>
        <v/>
      </c>
      <c r="J35" s="132" t="str">
        <f>IF(男子名簿!J35="","",男子名簿!J35)</f>
        <v/>
      </c>
      <c r="K35" s="132">
        <f>IF(男子名簿!K35="","",男子名簿!K35)</f>
        <v>1</v>
      </c>
      <c r="L35" s="200" t="str">
        <f>IF(男子名簿!L35="","",男子名簿!L35)</f>
        <v/>
      </c>
      <c r="M35" s="200" t="str">
        <f>IF(男子名簿!M35="","",男子名簿!M35)</f>
        <v/>
      </c>
      <c r="N35" s="200" t="str">
        <f>IF(男子名簿!N35="","",男子名簿!N35)</f>
        <v/>
      </c>
      <c r="O35" s="132" t="s">
        <v>191</v>
      </c>
      <c r="P35" s="132"/>
      <c r="Q35" s="132" t="str">
        <f>IF(男子名簿!Q35="","",VLOOKUP(男子名簿!Q35,管理者シート!$B$9:$C$44,2,FALSE))</f>
        <v/>
      </c>
      <c r="R35" s="132" t="str">
        <f>IF(男子名簿!R35="","",男子名簿!R35)</f>
        <v/>
      </c>
      <c r="S35" s="132">
        <v>0</v>
      </c>
      <c r="T35" s="132">
        <v>2</v>
      </c>
      <c r="U35" s="132" t="str">
        <f>IF(男子名簿!U35="","",VLOOKUP(男子名簿!U35,管理者シート!$B$9:$C$44,2,FALSE))</f>
        <v/>
      </c>
      <c r="V35" s="132" t="str">
        <f>IF(男子名簿!V35="","",男子名簿!V35)</f>
        <v/>
      </c>
      <c r="W35" s="132">
        <v>0</v>
      </c>
      <c r="X35" s="132">
        <v>2</v>
      </c>
      <c r="Y35" s="132" t="str">
        <f>IF(男子名簿!Y35="","",VLOOKUP(男子名簿!Y35,管理者シート!$B$9:$C$27,2,FALSE))</f>
        <v/>
      </c>
      <c r="Z35" s="132" t="str">
        <f>IF(男子名簿!Z35="","",男子名簿!Z35)</f>
        <v/>
      </c>
      <c r="AA35" s="132">
        <v>0</v>
      </c>
      <c r="AB35" s="132">
        <v>2</v>
      </c>
      <c r="AC35" s="132" t="str">
        <f>IF(男子名簿!AC35="","",13)</f>
        <v/>
      </c>
      <c r="AD35" s="132" t="str">
        <f>IF(男子名簿!AD35="","",男子名簿!AD35)</f>
        <v/>
      </c>
      <c r="AE35" s="132">
        <v>0</v>
      </c>
      <c r="AF35" s="132">
        <v>2</v>
      </c>
      <c r="AG35" s="132" t="str">
        <f>IF(男子名簿!AG35="","",35)</f>
        <v/>
      </c>
      <c r="AH35" s="132" t="str">
        <f>IF(男子名簿!AH35="","",男子名簿!AH35)</f>
        <v/>
      </c>
      <c r="AI35" s="132">
        <v>0</v>
      </c>
      <c r="AJ35" s="132">
        <v>2</v>
      </c>
    </row>
    <row r="36" spans="1:36" x14ac:dyDescent="0.25">
      <c r="A36" s="99"/>
      <c r="B36" s="132" t="str">
        <f>IF(男子名簿!B36="","",男子名簿!B36)</f>
        <v/>
      </c>
      <c r="C36" s="99"/>
      <c r="D36" s="99" t="str">
        <f>IF(男子名簿!D36="","",男子名簿!D36)</f>
        <v/>
      </c>
      <c r="E36" s="132" t="str">
        <f>IF(男子名簿!E36="","",男子名簿!E36)</f>
        <v/>
      </c>
      <c r="F36" s="132" t="str">
        <f>IF(男子名簿!F36="","",男子名簿!F36)</f>
        <v/>
      </c>
      <c r="G36" s="132" t="str">
        <f>IF(男子名簿!G36="","",男子名簿!G36)</f>
        <v/>
      </c>
      <c r="H36" s="132" t="str">
        <f>IF(男子名簿!H36="","",男子名簿!H36)</f>
        <v/>
      </c>
      <c r="I36" s="132" t="str">
        <f>IF(男子名簿!I36="","",男子名簿!I36)</f>
        <v/>
      </c>
      <c r="J36" s="132" t="str">
        <f>IF(男子名簿!J36="","",男子名簿!J36)</f>
        <v/>
      </c>
      <c r="K36" s="132">
        <f>IF(男子名簿!K36="","",男子名簿!K36)</f>
        <v>1</v>
      </c>
      <c r="L36" s="200" t="str">
        <f>IF(男子名簿!L36="","",男子名簿!L36)</f>
        <v/>
      </c>
      <c r="M36" s="200" t="str">
        <f>IF(男子名簿!M36="","",男子名簿!M36)</f>
        <v/>
      </c>
      <c r="N36" s="200" t="str">
        <f>IF(男子名簿!N36="","",男子名簿!N36)</f>
        <v/>
      </c>
      <c r="O36" s="132" t="s">
        <v>191</v>
      </c>
      <c r="P36" s="132"/>
      <c r="Q36" s="132" t="str">
        <f>IF(男子名簿!Q36="","",VLOOKUP(男子名簿!Q36,管理者シート!$B$9:$C$44,2,FALSE))</f>
        <v/>
      </c>
      <c r="R36" s="132" t="str">
        <f>IF(男子名簿!R36="","",男子名簿!R36)</f>
        <v/>
      </c>
      <c r="S36" s="132">
        <v>0</v>
      </c>
      <c r="T36" s="132">
        <v>2</v>
      </c>
      <c r="U36" s="132" t="str">
        <f>IF(男子名簿!U36="","",VLOOKUP(男子名簿!U36,管理者シート!$B$9:$C$44,2,FALSE))</f>
        <v/>
      </c>
      <c r="V36" s="132" t="str">
        <f>IF(男子名簿!V36="","",男子名簿!V36)</f>
        <v/>
      </c>
      <c r="W36" s="132">
        <v>0</v>
      </c>
      <c r="X36" s="132">
        <v>2</v>
      </c>
      <c r="Y36" s="132" t="str">
        <f>IF(男子名簿!Y36="","",VLOOKUP(男子名簿!Y36,管理者シート!$B$9:$C$27,2,FALSE))</f>
        <v/>
      </c>
      <c r="Z36" s="132" t="str">
        <f>IF(男子名簿!Z36="","",男子名簿!Z36)</f>
        <v/>
      </c>
      <c r="AA36" s="132">
        <v>0</v>
      </c>
      <c r="AB36" s="132">
        <v>2</v>
      </c>
      <c r="AC36" s="132" t="str">
        <f>IF(男子名簿!AC36="","",13)</f>
        <v/>
      </c>
      <c r="AD36" s="132" t="str">
        <f>IF(男子名簿!AD36="","",男子名簿!AD36)</f>
        <v/>
      </c>
      <c r="AE36" s="132">
        <v>0</v>
      </c>
      <c r="AF36" s="132">
        <v>2</v>
      </c>
      <c r="AG36" s="132" t="str">
        <f>IF(男子名簿!AG36="","",35)</f>
        <v/>
      </c>
      <c r="AH36" s="132" t="str">
        <f>IF(男子名簿!AH36="","",男子名簿!AH36)</f>
        <v/>
      </c>
      <c r="AI36" s="132">
        <v>0</v>
      </c>
      <c r="AJ36" s="132">
        <v>2</v>
      </c>
    </row>
    <row r="37" spans="1:36" x14ac:dyDescent="0.25">
      <c r="A37" s="99"/>
      <c r="B37" s="132" t="str">
        <f>IF(男子名簿!B37="","",男子名簿!B37)</f>
        <v/>
      </c>
      <c r="C37" s="99"/>
      <c r="D37" s="99" t="str">
        <f>IF(男子名簿!D37="","",男子名簿!D37)</f>
        <v/>
      </c>
      <c r="E37" s="132" t="str">
        <f>IF(男子名簿!E37="","",男子名簿!E37)</f>
        <v/>
      </c>
      <c r="F37" s="132" t="str">
        <f>IF(男子名簿!F37="","",男子名簿!F37)</f>
        <v/>
      </c>
      <c r="G37" s="132" t="str">
        <f>IF(男子名簿!G37="","",男子名簿!G37)</f>
        <v/>
      </c>
      <c r="H37" s="132" t="str">
        <f>IF(男子名簿!H37="","",男子名簿!H37)</f>
        <v/>
      </c>
      <c r="I37" s="132" t="str">
        <f>IF(男子名簿!I37="","",男子名簿!I37)</f>
        <v/>
      </c>
      <c r="J37" s="132" t="str">
        <f>IF(男子名簿!J37="","",男子名簿!J37)</f>
        <v/>
      </c>
      <c r="K37" s="132">
        <f>IF(男子名簿!K37="","",男子名簿!K37)</f>
        <v>1</v>
      </c>
      <c r="L37" s="200" t="str">
        <f>IF(男子名簿!L37="","",男子名簿!L37)</f>
        <v/>
      </c>
      <c r="M37" s="200" t="str">
        <f>IF(男子名簿!M37="","",男子名簿!M37)</f>
        <v/>
      </c>
      <c r="N37" s="200" t="str">
        <f>IF(男子名簿!N37="","",男子名簿!N37)</f>
        <v/>
      </c>
      <c r="O37" s="132" t="s">
        <v>191</v>
      </c>
      <c r="P37" s="132"/>
      <c r="Q37" s="132" t="str">
        <f>IF(男子名簿!Q37="","",VLOOKUP(男子名簿!Q37,管理者シート!$B$9:$C$44,2,FALSE))</f>
        <v/>
      </c>
      <c r="R37" s="132" t="str">
        <f>IF(男子名簿!R37="","",男子名簿!R37)</f>
        <v/>
      </c>
      <c r="S37" s="132">
        <v>0</v>
      </c>
      <c r="T37" s="132">
        <v>2</v>
      </c>
      <c r="U37" s="132" t="str">
        <f>IF(男子名簿!U37="","",VLOOKUP(男子名簿!U37,管理者シート!$B$9:$C$44,2,FALSE))</f>
        <v/>
      </c>
      <c r="V37" s="132" t="str">
        <f>IF(男子名簿!V37="","",男子名簿!V37)</f>
        <v/>
      </c>
      <c r="W37" s="132">
        <v>0</v>
      </c>
      <c r="X37" s="132">
        <v>2</v>
      </c>
      <c r="Y37" s="132" t="str">
        <f>IF(男子名簿!Y37="","",VLOOKUP(男子名簿!Y37,管理者シート!$B$9:$C$27,2,FALSE))</f>
        <v/>
      </c>
      <c r="Z37" s="132" t="str">
        <f>IF(男子名簿!Z37="","",男子名簿!Z37)</f>
        <v/>
      </c>
      <c r="AA37" s="132">
        <v>0</v>
      </c>
      <c r="AB37" s="132">
        <v>2</v>
      </c>
      <c r="AC37" s="132" t="str">
        <f>IF(男子名簿!AC37="","",13)</f>
        <v/>
      </c>
      <c r="AD37" s="132" t="str">
        <f>IF(男子名簿!AD37="","",男子名簿!AD37)</f>
        <v/>
      </c>
      <c r="AE37" s="132">
        <v>0</v>
      </c>
      <c r="AF37" s="132">
        <v>2</v>
      </c>
      <c r="AG37" s="132" t="str">
        <f>IF(男子名簿!AG37="","",35)</f>
        <v/>
      </c>
      <c r="AH37" s="132" t="str">
        <f>IF(男子名簿!AH37="","",男子名簿!AH37)</f>
        <v/>
      </c>
      <c r="AI37" s="132">
        <v>0</v>
      </c>
      <c r="AJ37" s="132">
        <v>2</v>
      </c>
    </row>
    <row r="38" spans="1:36" x14ac:dyDescent="0.25">
      <c r="A38" s="99"/>
      <c r="B38" s="132" t="str">
        <f>IF(男子名簿!B38="","",男子名簿!B38)</f>
        <v/>
      </c>
      <c r="C38" s="99"/>
      <c r="D38" s="99" t="str">
        <f>IF(男子名簿!D38="","",男子名簿!D38)</f>
        <v/>
      </c>
      <c r="E38" s="132" t="str">
        <f>IF(男子名簿!E38="","",男子名簿!E38)</f>
        <v/>
      </c>
      <c r="F38" s="132" t="str">
        <f>IF(男子名簿!F38="","",男子名簿!F38)</f>
        <v/>
      </c>
      <c r="G38" s="132" t="str">
        <f>IF(男子名簿!G38="","",男子名簿!G38)</f>
        <v/>
      </c>
      <c r="H38" s="132" t="str">
        <f>IF(男子名簿!H38="","",男子名簿!H38)</f>
        <v/>
      </c>
      <c r="I38" s="132" t="str">
        <f>IF(男子名簿!I38="","",男子名簿!I38)</f>
        <v/>
      </c>
      <c r="J38" s="132" t="str">
        <f>IF(男子名簿!J38="","",男子名簿!J38)</f>
        <v/>
      </c>
      <c r="K38" s="132">
        <f>IF(男子名簿!K38="","",男子名簿!K38)</f>
        <v>1</v>
      </c>
      <c r="L38" s="200" t="str">
        <f>IF(男子名簿!L38="","",男子名簿!L38)</f>
        <v/>
      </c>
      <c r="M38" s="200" t="str">
        <f>IF(男子名簿!M38="","",男子名簿!M38)</f>
        <v/>
      </c>
      <c r="N38" s="200" t="str">
        <f>IF(男子名簿!N38="","",男子名簿!N38)</f>
        <v/>
      </c>
      <c r="O38" s="132" t="s">
        <v>191</v>
      </c>
      <c r="P38" s="132"/>
      <c r="Q38" s="132" t="str">
        <f>IF(男子名簿!Q38="","",VLOOKUP(男子名簿!Q38,管理者シート!$B$9:$C$44,2,FALSE))</f>
        <v/>
      </c>
      <c r="R38" s="132" t="str">
        <f>IF(男子名簿!R38="","",男子名簿!R38)</f>
        <v/>
      </c>
      <c r="S38" s="132">
        <v>0</v>
      </c>
      <c r="T38" s="132">
        <v>2</v>
      </c>
      <c r="U38" s="132" t="str">
        <f>IF(男子名簿!U38="","",VLOOKUP(男子名簿!U38,管理者シート!$B$9:$C$44,2,FALSE))</f>
        <v/>
      </c>
      <c r="V38" s="132" t="str">
        <f>IF(男子名簿!V38="","",男子名簿!V38)</f>
        <v/>
      </c>
      <c r="W38" s="132">
        <v>0</v>
      </c>
      <c r="X38" s="132">
        <v>2</v>
      </c>
      <c r="Y38" s="132" t="str">
        <f>IF(男子名簿!Y38="","",VLOOKUP(男子名簿!Y38,管理者シート!$B$9:$C$27,2,FALSE))</f>
        <v/>
      </c>
      <c r="Z38" s="132" t="str">
        <f>IF(男子名簿!Z38="","",男子名簿!Z38)</f>
        <v/>
      </c>
      <c r="AA38" s="132">
        <v>0</v>
      </c>
      <c r="AB38" s="132">
        <v>2</v>
      </c>
      <c r="AC38" s="132" t="str">
        <f>IF(男子名簿!AC38="","",13)</f>
        <v/>
      </c>
      <c r="AD38" s="132" t="str">
        <f>IF(男子名簿!AD38="","",男子名簿!AD38)</f>
        <v/>
      </c>
      <c r="AE38" s="132">
        <v>0</v>
      </c>
      <c r="AF38" s="132">
        <v>2</v>
      </c>
      <c r="AG38" s="132" t="str">
        <f>IF(男子名簿!AG38="","",35)</f>
        <v/>
      </c>
      <c r="AH38" s="132" t="str">
        <f>IF(男子名簿!AH38="","",男子名簿!AH38)</f>
        <v/>
      </c>
      <c r="AI38" s="132">
        <v>0</v>
      </c>
      <c r="AJ38" s="132">
        <v>2</v>
      </c>
    </row>
    <row r="39" spans="1:36" x14ac:dyDescent="0.25">
      <c r="A39" s="99"/>
      <c r="B39" s="132" t="str">
        <f>IF(男子名簿!B39="","",男子名簿!B39)</f>
        <v/>
      </c>
      <c r="C39" s="99"/>
      <c r="D39" s="99" t="str">
        <f>IF(男子名簿!D39="","",男子名簿!D39)</f>
        <v/>
      </c>
      <c r="E39" s="132" t="str">
        <f>IF(男子名簿!E39="","",男子名簿!E39)</f>
        <v/>
      </c>
      <c r="F39" s="132" t="str">
        <f>IF(男子名簿!F39="","",男子名簿!F39)</f>
        <v/>
      </c>
      <c r="G39" s="132" t="str">
        <f>IF(男子名簿!G39="","",男子名簿!G39)</f>
        <v/>
      </c>
      <c r="H39" s="132" t="str">
        <f>IF(男子名簿!H39="","",男子名簿!H39)</f>
        <v/>
      </c>
      <c r="I39" s="132" t="str">
        <f>IF(男子名簿!I39="","",男子名簿!I39)</f>
        <v/>
      </c>
      <c r="J39" s="132" t="str">
        <f>IF(男子名簿!J39="","",男子名簿!J39)</f>
        <v/>
      </c>
      <c r="K39" s="132">
        <f>IF(男子名簿!K39="","",男子名簿!K39)</f>
        <v>1</v>
      </c>
      <c r="L39" s="200" t="str">
        <f>IF(男子名簿!L39="","",男子名簿!L39)</f>
        <v/>
      </c>
      <c r="M39" s="200" t="str">
        <f>IF(男子名簿!M39="","",男子名簿!M39)</f>
        <v/>
      </c>
      <c r="N39" s="200" t="str">
        <f>IF(男子名簿!N39="","",男子名簿!N39)</f>
        <v/>
      </c>
      <c r="O39" s="132" t="s">
        <v>191</v>
      </c>
      <c r="P39" s="132"/>
      <c r="Q39" s="132" t="str">
        <f>IF(男子名簿!Q39="","",VLOOKUP(男子名簿!Q39,管理者シート!$B$9:$C$44,2,FALSE))</f>
        <v/>
      </c>
      <c r="R39" s="132" t="str">
        <f>IF(男子名簿!R39="","",男子名簿!R39)</f>
        <v/>
      </c>
      <c r="S39" s="132">
        <v>0</v>
      </c>
      <c r="T39" s="132">
        <v>2</v>
      </c>
      <c r="U39" s="132" t="str">
        <f>IF(男子名簿!U39="","",VLOOKUP(男子名簿!U39,管理者シート!$B$9:$C$44,2,FALSE))</f>
        <v/>
      </c>
      <c r="V39" s="132" t="str">
        <f>IF(男子名簿!V39="","",男子名簿!V39)</f>
        <v/>
      </c>
      <c r="W39" s="132">
        <v>0</v>
      </c>
      <c r="X39" s="132">
        <v>2</v>
      </c>
      <c r="Y39" s="132" t="str">
        <f>IF(男子名簿!Y39="","",VLOOKUP(男子名簿!Y39,管理者シート!$B$9:$C$27,2,FALSE))</f>
        <v/>
      </c>
      <c r="Z39" s="132" t="str">
        <f>IF(男子名簿!Z39="","",男子名簿!Z39)</f>
        <v/>
      </c>
      <c r="AA39" s="132">
        <v>0</v>
      </c>
      <c r="AB39" s="132">
        <v>2</v>
      </c>
      <c r="AC39" s="132" t="str">
        <f>IF(男子名簿!AC39="","",13)</f>
        <v/>
      </c>
      <c r="AD39" s="132" t="str">
        <f>IF(男子名簿!AD39="","",男子名簿!AD39)</f>
        <v/>
      </c>
      <c r="AE39" s="132">
        <v>0</v>
      </c>
      <c r="AF39" s="132">
        <v>2</v>
      </c>
      <c r="AG39" s="132" t="str">
        <f>IF(男子名簿!AG39="","",35)</f>
        <v/>
      </c>
      <c r="AH39" s="132" t="str">
        <f>IF(男子名簿!AH39="","",男子名簿!AH39)</f>
        <v/>
      </c>
      <c r="AI39" s="132">
        <v>0</v>
      </c>
      <c r="AJ39" s="132">
        <v>2</v>
      </c>
    </row>
    <row r="40" spans="1:36" x14ac:dyDescent="0.25">
      <c r="A40" s="99"/>
      <c r="B40" s="132" t="str">
        <f>IF(男子名簿!B40="","",男子名簿!B40)</f>
        <v/>
      </c>
      <c r="C40" s="99"/>
      <c r="D40" s="99" t="str">
        <f>IF(男子名簿!D40="","",男子名簿!D40)</f>
        <v/>
      </c>
      <c r="E40" s="132" t="str">
        <f>IF(男子名簿!E40="","",男子名簿!E40)</f>
        <v/>
      </c>
      <c r="F40" s="132" t="str">
        <f>IF(男子名簿!F40="","",男子名簿!F40)</f>
        <v/>
      </c>
      <c r="G40" s="132" t="str">
        <f>IF(男子名簿!G40="","",男子名簿!G40)</f>
        <v/>
      </c>
      <c r="H40" s="132" t="str">
        <f>IF(男子名簿!H40="","",男子名簿!H40)</f>
        <v/>
      </c>
      <c r="I40" s="132" t="str">
        <f>IF(男子名簿!I40="","",男子名簿!I40)</f>
        <v/>
      </c>
      <c r="J40" s="132" t="str">
        <f>IF(男子名簿!J40="","",男子名簿!J40)</f>
        <v/>
      </c>
      <c r="K40" s="132">
        <f>IF(男子名簿!K40="","",男子名簿!K40)</f>
        <v>1</v>
      </c>
      <c r="L40" s="200" t="str">
        <f>IF(男子名簿!L40="","",男子名簿!L40)</f>
        <v/>
      </c>
      <c r="M40" s="200" t="str">
        <f>IF(男子名簿!M40="","",男子名簿!M40)</f>
        <v/>
      </c>
      <c r="N40" s="200" t="str">
        <f>IF(男子名簿!N40="","",男子名簿!N40)</f>
        <v/>
      </c>
      <c r="O40" s="132" t="s">
        <v>191</v>
      </c>
      <c r="P40" s="132"/>
      <c r="Q40" s="132" t="str">
        <f>IF(男子名簿!Q40="","",VLOOKUP(男子名簿!Q40,管理者シート!$B$9:$C$44,2,FALSE))</f>
        <v/>
      </c>
      <c r="R40" s="132" t="str">
        <f>IF(男子名簿!R40="","",男子名簿!R40)</f>
        <v/>
      </c>
      <c r="S40" s="132">
        <v>0</v>
      </c>
      <c r="T40" s="132">
        <v>2</v>
      </c>
      <c r="U40" s="132" t="str">
        <f>IF(男子名簿!U40="","",VLOOKUP(男子名簿!U40,管理者シート!$B$9:$C$44,2,FALSE))</f>
        <v/>
      </c>
      <c r="V40" s="132" t="str">
        <f>IF(男子名簿!V40="","",男子名簿!V40)</f>
        <v/>
      </c>
      <c r="W40" s="132">
        <v>0</v>
      </c>
      <c r="X40" s="132">
        <v>2</v>
      </c>
      <c r="Y40" s="132" t="str">
        <f>IF(男子名簿!Y40="","",VLOOKUP(男子名簿!Y40,管理者シート!$B$9:$C$27,2,FALSE))</f>
        <v/>
      </c>
      <c r="Z40" s="132" t="str">
        <f>IF(男子名簿!Z40="","",男子名簿!Z40)</f>
        <v/>
      </c>
      <c r="AA40" s="132">
        <v>0</v>
      </c>
      <c r="AB40" s="132">
        <v>2</v>
      </c>
      <c r="AC40" s="132" t="str">
        <f>IF(男子名簿!AC40="","",13)</f>
        <v/>
      </c>
      <c r="AD40" s="132" t="str">
        <f>IF(男子名簿!AD40="","",男子名簿!AD40)</f>
        <v/>
      </c>
      <c r="AE40" s="132">
        <v>0</v>
      </c>
      <c r="AF40" s="132">
        <v>2</v>
      </c>
      <c r="AG40" s="132" t="str">
        <f>IF(男子名簿!AG40="","",35)</f>
        <v/>
      </c>
      <c r="AH40" s="132" t="str">
        <f>IF(男子名簿!AH40="","",男子名簿!AH40)</f>
        <v/>
      </c>
      <c r="AI40" s="132">
        <v>0</v>
      </c>
      <c r="AJ40" s="132">
        <v>2</v>
      </c>
    </row>
    <row r="41" spans="1:36" x14ac:dyDescent="0.25">
      <c r="A41" s="99"/>
      <c r="B41" s="132" t="str">
        <f>IF(男子名簿!B41="","",男子名簿!B41)</f>
        <v/>
      </c>
      <c r="C41" s="99"/>
      <c r="D41" s="99" t="str">
        <f>IF(男子名簿!D41="","",男子名簿!D41)</f>
        <v/>
      </c>
      <c r="E41" s="132" t="str">
        <f>IF(男子名簿!E41="","",男子名簿!E41)</f>
        <v/>
      </c>
      <c r="F41" s="132" t="str">
        <f>IF(男子名簿!F41="","",男子名簿!F41)</f>
        <v/>
      </c>
      <c r="G41" s="132" t="str">
        <f>IF(男子名簿!G41="","",男子名簿!G41)</f>
        <v/>
      </c>
      <c r="H41" s="132" t="str">
        <f>IF(男子名簿!H41="","",男子名簿!H41)</f>
        <v/>
      </c>
      <c r="I41" s="132" t="str">
        <f>IF(男子名簿!I41="","",男子名簿!I41)</f>
        <v/>
      </c>
      <c r="J41" s="132" t="str">
        <f>IF(男子名簿!J41="","",男子名簿!J41)</f>
        <v/>
      </c>
      <c r="K41" s="132">
        <f>IF(男子名簿!K41="","",男子名簿!K41)</f>
        <v>1</v>
      </c>
      <c r="L41" s="200" t="str">
        <f>IF(男子名簿!L41="","",男子名簿!L41)</f>
        <v/>
      </c>
      <c r="M41" s="200" t="str">
        <f>IF(男子名簿!M41="","",男子名簿!M41)</f>
        <v/>
      </c>
      <c r="N41" s="200" t="str">
        <f>IF(男子名簿!N41="","",男子名簿!N41)</f>
        <v/>
      </c>
      <c r="O41" s="132" t="s">
        <v>191</v>
      </c>
      <c r="P41" s="132"/>
      <c r="Q41" s="132" t="str">
        <f>IF(男子名簿!Q41="","",VLOOKUP(男子名簿!Q41,管理者シート!$B$9:$C$44,2,FALSE))</f>
        <v/>
      </c>
      <c r="R41" s="132" t="str">
        <f>IF(男子名簿!R41="","",男子名簿!R41)</f>
        <v/>
      </c>
      <c r="S41" s="132">
        <v>0</v>
      </c>
      <c r="T41" s="132">
        <v>2</v>
      </c>
      <c r="U41" s="132" t="str">
        <f>IF(男子名簿!U41="","",VLOOKUP(男子名簿!U41,管理者シート!$B$9:$C$44,2,FALSE))</f>
        <v/>
      </c>
      <c r="V41" s="132" t="str">
        <f>IF(男子名簿!V41="","",男子名簿!V41)</f>
        <v/>
      </c>
      <c r="W41" s="132">
        <v>0</v>
      </c>
      <c r="X41" s="132">
        <v>2</v>
      </c>
      <c r="Y41" s="132" t="str">
        <f>IF(男子名簿!Y41="","",VLOOKUP(男子名簿!Y41,管理者シート!$B$9:$C$27,2,FALSE))</f>
        <v/>
      </c>
      <c r="Z41" s="132" t="str">
        <f>IF(男子名簿!Z41="","",男子名簿!Z41)</f>
        <v/>
      </c>
      <c r="AA41" s="132">
        <v>0</v>
      </c>
      <c r="AB41" s="132">
        <v>2</v>
      </c>
      <c r="AC41" s="132" t="str">
        <f>IF(男子名簿!AC41="","",13)</f>
        <v/>
      </c>
      <c r="AD41" s="132" t="str">
        <f>IF(男子名簿!AD41="","",男子名簿!AD41)</f>
        <v/>
      </c>
      <c r="AE41" s="132">
        <v>0</v>
      </c>
      <c r="AF41" s="132">
        <v>2</v>
      </c>
      <c r="AG41" s="132" t="str">
        <f>IF(男子名簿!AG41="","",35)</f>
        <v/>
      </c>
      <c r="AH41" s="132" t="str">
        <f>IF(男子名簿!AH41="","",男子名簿!AH41)</f>
        <v/>
      </c>
      <c r="AI41" s="132">
        <v>0</v>
      </c>
      <c r="AJ41" s="132">
        <v>2</v>
      </c>
    </row>
    <row r="42" spans="1:36" x14ac:dyDescent="0.25">
      <c r="A42" s="99"/>
      <c r="B42" s="132" t="str">
        <f>IF(男子名簿!B42="","",男子名簿!B42)</f>
        <v/>
      </c>
      <c r="C42" s="99"/>
      <c r="D42" s="99" t="str">
        <f>IF(男子名簿!D42="","",男子名簿!D42)</f>
        <v/>
      </c>
      <c r="E42" s="132" t="str">
        <f>IF(男子名簿!E42="","",男子名簿!E42)</f>
        <v/>
      </c>
      <c r="F42" s="132" t="str">
        <f>IF(男子名簿!F42="","",男子名簿!F42)</f>
        <v/>
      </c>
      <c r="G42" s="132" t="str">
        <f>IF(男子名簿!G42="","",男子名簿!G42)</f>
        <v/>
      </c>
      <c r="H42" s="132" t="str">
        <f>IF(男子名簿!H42="","",男子名簿!H42)</f>
        <v/>
      </c>
      <c r="I42" s="132" t="str">
        <f>IF(男子名簿!I42="","",男子名簿!I42)</f>
        <v/>
      </c>
      <c r="J42" s="132" t="str">
        <f>IF(男子名簿!J42="","",男子名簿!J42)</f>
        <v/>
      </c>
      <c r="K42" s="132">
        <f>IF(男子名簿!K42="","",男子名簿!K42)</f>
        <v>1</v>
      </c>
      <c r="L42" s="200" t="str">
        <f>IF(男子名簿!L42="","",男子名簿!L42)</f>
        <v/>
      </c>
      <c r="M42" s="200" t="str">
        <f>IF(男子名簿!M42="","",男子名簿!M42)</f>
        <v/>
      </c>
      <c r="N42" s="200" t="str">
        <f>IF(男子名簿!N42="","",男子名簿!N42)</f>
        <v/>
      </c>
      <c r="O42" s="132" t="s">
        <v>191</v>
      </c>
      <c r="P42" s="132"/>
      <c r="Q42" s="132" t="str">
        <f>IF(男子名簿!Q42="","",VLOOKUP(男子名簿!Q42,管理者シート!$B$9:$C$44,2,FALSE))</f>
        <v/>
      </c>
      <c r="R42" s="132" t="str">
        <f>IF(男子名簿!R42="","",男子名簿!R42)</f>
        <v/>
      </c>
      <c r="S42" s="132">
        <v>0</v>
      </c>
      <c r="T42" s="132">
        <v>2</v>
      </c>
      <c r="U42" s="132" t="str">
        <f>IF(男子名簿!U42="","",VLOOKUP(男子名簿!U42,管理者シート!$B$9:$C$44,2,FALSE))</f>
        <v/>
      </c>
      <c r="V42" s="132" t="str">
        <f>IF(男子名簿!V42="","",男子名簿!V42)</f>
        <v/>
      </c>
      <c r="W42" s="132">
        <v>0</v>
      </c>
      <c r="X42" s="132">
        <v>2</v>
      </c>
      <c r="Y42" s="132" t="str">
        <f>IF(男子名簿!Y42="","",VLOOKUP(男子名簿!Y42,管理者シート!$B$9:$C$27,2,FALSE))</f>
        <v/>
      </c>
      <c r="Z42" s="132" t="str">
        <f>IF(男子名簿!Z42="","",男子名簿!Z42)</f>
        <v/>
      </c>
      <c r="AA42" s="132">
        <v>0</v>
      </c>
      <c r="AB42" s="132">
        <v>2</v>
      </c>
      <c r="AC42" s="132" t="str">
        <f>IF(男子名簿!AC42="","",13)</f>
        <v/>
      </c>
      <c r="AD42" s="132" t="str">
        <f>IF(男子名簿!AD42="","",男子名簿!AD42)</f>
        <v/>
      </c>
      <c r="AE42" s="132">
        <v>0</v>
      </c>
      <c r="AF42" s="132">
        <v>2</v>
      </c>
      <c r="AG42" s="132" t="str">
        <f>IF(男子名簿!AG42="","",35)</f>
        <v/>
      </c>
      <c r="AH42" s="132" t="str">
        <f>IF(男子名簿!AH42="","",男子名簿!AH42)</f>
        <v/>
      </c>
      <c r="AI42" s="132">
        <v>0</v>
      </c>
      <c r="AJ42" s="132">
        <v>2</v>
      </c>
    </row>
    <row r="43" spans="1:36" x14ac:dyDescent="0.25">
      <c r="A43" s="99"/>
      <c r="B43" s="132" t="str">
        <f>IF(男子名簿!B43="","",男子名簿!B43)</f>
        <v/>
      </c>
      <c r="C43" s="99"/>
      <c r="D43" s="99" t="str">
        <f>IF(男子名簿!D43="","",男子名簿!D43)</f>
        <v/>
      </c>
      <c r="E43" s="132" t="str">
        <f>IF(男子名簿!E43="","",男子名簿!E43)</f>
        <v/>
      </c>
      <c r="F43" s="132" t="str">
        <f>IF(男子名簿!F43="","",男子名簿!F43)</f>
        <v/>
      </c>
      <c r="G43" s="132" t="str">
        <f>IF(男子名簿!G43="","",男子名簿!G43)</f>
        <v/>
      </c>
      <c r="H43" s="132" t="str">
        <f>IF(男子名簿!H43="","",男子名簿!H43)</f>
        <v/>
      </c>
      <c r="I43" s="132" t="str">
        <f>IF(男子名簿!I43="","",男子名簿!I43)</f>
        <v/>
      </c>
      <c r="J43" s="132" t="str">
        <f>IF(男子名簿!J43="","",男子名簿!J43)</f>
        <v/>
      </c>
      <c r="K43" s="132">
        <f>IF(男子名簿!K43="","",男子名簿!K43)</f>
        <v>1</v>
      </c>
      <c r="L43" s="200" t="str">
        <f>IF(男子名簿!L43="","",男子名簿!L43)</f>
        <v/>
      </c>
      <c r="M43" s="200" t="str">
        <f>IF(男子名簿!M43="","",男子名簿!M43)</f>
        <v/>
      </c>
      <c r="N43" s="200" t="str">
        <f>IF(男子名簿!N43="","",男子名簿!N43)</f>
        <v/>
      </c>
      <c r="O43" s="132" t="s">
        <v>191</v>
      </c>
      <c r="P43" s="132"/>
      <c r="Q43" s="132" t="str">
        <f>IF(男子名簿!Q43="","",VLOOKUP(男子名簿!Q43,管理者シート!$B$9:$C$44,2,FALSE))</f>
        <v/>
      </c>
      <c r="R43" s="132" t="str">
        <f>IF(男子名簿!R43="","",男子名簿!R43)</f>
        <v/>
      </c>
      <c r="S43" s="132">
        <v>0</v>
      </c>
      <c r="T43" s="132">
        <v>2</v>
      </c>
      <c r="U43" s="132" t="str">
        <f>IF(男子名簿!U43="","",VLOOKUP(男子名簿!U43,管理者シート!$B$9:$C$44,2,FALSE))</f>
        <v/>
      </c>
      <c r="V43" s="132" t="str">
        <f>IF(男子名簿!V43="","",男子名簿!V43)</f>
        <v/>
      </c>
      <c r="W43" s="132">
        <v>0</v>
      </c>
      <c r="X43" s="132">
        <v>2</v>
      </c>
      <c r="Y43" s="132" t="str">
        <f>IF(男子名簿!Y43="","",VLOOKUP(男子名簿!Y43,管理者シート!$B$9:$C$27,2,FALSE))</f>
        <v/>
      </c>
      <c r="Z43" s="132" t="str">
        <f>IF(男子名簿!Z43="","",男子名簿!Z43)</f>
        <v/>
      </c>
      <c r="AA43" s="132">
        <v>0</v>
      </c>
      <c r="AB43" s="132">
        <v>2</v>
      </c>
      <c r="AC43" s="132" t="str">
        <f>IF(男子名簿!AC43="","",13)</f>
        <v/>
      </c>
      <c r="AD43" s="132" t="str">
        <f>IF(男子名簿!AD43="","",男子名簿!AD43)</f>
        <v/>
      </c>
      <c r="AE43" s="132">
        <v>0</v>
      </c>
      <c r="AF43" s="132">
        <v>2</v>
      </c>
      <c r="AG43" s="132" t="str">
        <f>IF(男子名簿!AG43="","",35)</f>
        <v/>
      </c>
      <c r="AH43" s="132" t="str">
        <f>IF(男子名簿!AH43="","",男子名簿!AH43)</f>
        <v/>
      </c>
      <c r="AI43" s="132">
        <v>0</v>
      </c>
      <c r="AJ43" s="132">
        <v>2</v>
      </c>
    </row>
    <row r="44" spans="1:36" x14ac:dyDescent="0.25">
      <c r="A44" s="99"/>
      <c r="B44" s="132" t="str">
        <f>IF(男子名簿!B44="","",男子名簿!B44)</f>
        <v/>
      </c>
      <c r="C44" s="99"/>
      <c r="D44" s="99" t="str">
        <f>IF(男子名簿!D44="","",男子名簿!D44)</f>
        <v/>
      </c>
      <c r="E44" s="132" t="str">
        <f>IF(男子名簿!E44="","",男子名簿!E44)</f>
        <v/>
      </c>
      <c r="F44" s="132" t="str">
        <f>IF(男子名簿!F44="","",男子名簿!F44)</f>
        <v/>
      </c>
      <c r="G44" s="132" t="str">
        <f>IF(男子名簿!G44="","",男子名簿!G44)</f>
        <v/>
      </c>
      <c r="H44" s="132" t="str">
        <f>IF(男子名簿!H44="","",男子名簿!H44)</f>
        <v/>
      </c>
      <c r="I44" s="132" t="str">
        <f>IF(男子名簿!I44="","",男子名簿!I44)</f>
        <v/>
      </c>
      <c r="J44" s="132" t="str">
        <f>IF(男子名簿!J44="","",男子名簿!J44)</f>
        <v/>
      </c>
      <c r="K44" s="132">
        <f>IF(男子名簿!K44="","",男子名簿!K44)</f>
        <v>1</v>
      </c>
      <c r="L44" s="200" t="str">
        <f>IF(男子名簿!L44="","",男子名簿!L44)</f>
        <v/>
      </c>
      <c r="M44" s="200" t="str">
        <f>IF(男子名簿!M44="","",男子名簿!M44)</f>
        <v/>
      </c>
      <c r="N44" s="200" t="str">
        <f>IF(男子名簿!N44="","",男子名簿!N44)</f>
        <v/>
      </c>
      <c r="O44" s="132" t="s">
        <v>191</v>
      </c>
      <c r="P44" s="132"/>
      <c r="Q44" s="132" t="str">
        <f>IF(男子名簿!Q44="","",VLOOKUP(男子名簿!Q44,管理者シート!$B$9:$C$44,2,FALSE))</f>
        <v/>
      </c>
      <c r="R44" s="132" t="str">
        <f>IF(男子名簿!R44="","",男子名簿!R44)</f>
        <v/>
      </c>
      <c r="S44" s="132">
        <v>0</v>
      </c>
      <c r="T44" s="132">
        <v>2</v>
      </c>
      <c r="U44" s="132" t="str">
        <f>IF(男子名簿!U44="","",VLOOKUP(男子名簿!U44,管理者シート!$B$9:$C$44,2,FALSE))</f>
        <v/>
      </c>
      <c r="V44" s="132" t="str">
        <f>IF(男子名簿!V44="","",男子名簿!V44)</f>
        <v/>
      </c>
      <c r="W44" s="132">
        <v>0</v>
      </c>
      <c r="X44" s="132">
        <v>2</v>
      </c>
      <c r="Y44" s="132" t="str">
        <f>IF(男子名簿!Y44="","",VLOOKUP(男子名簿!Y44,管理者シート!$B$9:$C$27,2,FALSE))</f>
        <v/>
      </c>
      <c r="Z44" s="132" t="str">
        <f>IF(男子名簿!Z44="","",男子名簿!Z44)</f>
        <v/>
      </c>
      <c r="AA44" s="132">
        <v>0</v>
      </c>
      <c r="AB44" s="132">
        <v>2</v>
      </c>
      <c r="AC44" s="132" t="str">
        <f>IF(男子名簿!AC44="","",13)</f>
        <v/>
      </c>
      <c r="AD44" s="132" t="str">
        <f>IF(男子名簿!AD44="","",男子名簿!AD44)</f>
        <v/>
      </c>
      <c r="AE44" s="132">
        <v>0</v>
      </c>
      <c r="AF44" s="132">
        <v>2</v>
      </c>
      <c r="AG44" s="132" t="str">
        <f>IF(男子名簿!AG44="","",35)</f>
        <v/>
      </c>
      <c r="AH44" s="132" t="str">
        <f>IF(男子名簿!AH44="","",男子名簿!AH44)</f>
        <v/>
      </c>
      <c r="AI44" s="132">
        <v>0</v>
      </c>
      <c r="AJ44" s="132">
        <v>2</v>
      </c>
    </row>
    <row r="45" spans="1:36" x14ac:dyDescent="0.25">
      <c r="A45" s="99"/>
      <c r="B45" s="132" t="str">
        <f>IF(男子名簿!B45="","",男子名簿!B45)</f>
        <v/>
      </c>
      <c r="C45" s="99"/>
      <c r="D45" s="99" t="str">
        <f>IF(男子名簿!D45="","",男子名簿!D45)</f>
        <v/>
      </c>
      <c r="E45" s="132" t="str">
        <f>IF(男子名簿!E45="","",男子名簿!E45)</f>
        <v/>
      </c>
      <c r="F45" s="132" t="str">
        <f>IF(男子名簿!F45="","",男子名簿!F45)</f>
        <v/>
      </c>
      <c r="G45" s="132" t="str">
        <f>IF(男子名簿!G45="","",男子名簿!G45)</f>
        <v/>
      </c>
      <c r="H45" s="132" t="str">
        <f>IF(男子名簿!H45="","",男子名簿!H45)</f>
        <v/>
      </c>
      <c r="I45" s="132" t="str">
        <f>IF(男子名簿!I45="","",男子名簿!I45)</f>
        <v/>
      </c>
      <c r="J45" s="132" t="str">
        <f>IF(男子名簿!J45="","",男子名簿!J45)</f>
        <v/>
      </c>
      <c r="K45" s="132">
        <f>IF(男子名簿!K45="","",男子名簿!K45)</f>
        <v>1</v>
      </c>
      <c r="L45" s="200" t="str">
        <f>IF(男子名簿!L45="","",男子名簿!L45)</f>
        <v/>
      </c>
      <c r="M45" s="200" t="str">
        <f>IF(男子名簿!M45="","",男子名簿!M45)</f>
        <v/>
      </c>
      <c r="N45" s="200" t="str">
        <f>IF(男子名簿!N45="","",男子名簿!N45)</f>
        <v/>
      </c>
      <c r="O45" s="132" t="s">
        <v>191</v>
      </c>
      <c r="P45" s="132"/>
      <c r="Q45" s="132" t="str">
        <f>IF(男子名簿!Q45="","",VLOOKUP(男子名簿!Q45,管理者シート!$B$9:$C$44,2,FALSE))</f>
        <v/>
      </c>
      <c r="R45" s="132" t="str">
        <f>IF(男子名簿!R45="","",男子名簿!R45)</f>
        <v/>
      </c>
      <c r="S45" s="132">
        <v>0</v>
      </c>
      <c r="T45" s="132">
        <v>2</v>
      </c>
      <c r="U45" s="132" t="str">
        <f>IF(男子名簿!U45="","",VLOOKUP(男子名簿!U45,管理者シート!$B$9:$C$44,2,FALSE))</f>
        <v/>
      </c>
      <c r="V45" s="132" t="str">
        <f>IF(男子名簿!V45="","",男子名簿!V45)</f>
        <v/>
      </c>
      <c r="W45" s="132">
        <v>0</v>
      </c>
      <c r="X45" s="132">
        <v>2</v>
      </c>
      <c r="Y45" s="132" t="str">
        <f>IF(男子名簿!Y45="","",VLOOKUP(男子名簿!Y45,管理者シート!$B$9:$C$27,2,FALSE))</f>
        <v/>
      </c>
      <c r="Z45" s="132" t="str">
        <f>IF(男子名簿!Z45="","",男子名簿!Z45)</f>
        <v/>
      </c>
      <c r="AA45" s="132">
        <v>0</v>
      </c>
      <c r="AB45" s="132">
        <v>2</v>
      </c>
      <c r="AC45" s="132" t="str">
        <f>IF(男子名簿!AC45="","",13)</f>
        <v/>
      </c>
      <c r="AD45" s="132" t="str">
        <f>IF(男子名簿!AD45="","",男子名簿!AD45)</f>
        <v/>
      </c>
      <c r="AE45" s="132">
        <v>0</v>
      </c>
      <c r="AF45" s="132">
        <v>2</v>
      </c>
      <c r="AG45" s="132" t="str">
        <f>IF(男子名簿!AG45="","",35)</f>
        <v/>
      </c>
      <c r="AH45" s="132" t="str">
        <f>IF(男子名簿!AH45="","",男子名簿!AH45)</f>
        <v/>
      </c>
      <c r="AI45" s="132">
        <v>0</v>
      </c>
      <c r="AJ45" s="132">
        <v>2</v>
      </c>
    </row>
    <row r="46" spans="1:36" x14ac:dyDescent="0.25">
      <c r="A46" s="99"/>
      <c r="B46" s="132" t="str">
        <f>IF(男子名簿!B46="","",男子名簿!B46)</f>
        <v/>
      </c>
      <c r="C46" s="99"/>
      <c r="D46" s="99" t="str">
        <f>IF(男子名簿!D46="","",男子名簿!D46)</f>
        <v/>
      </c>
      <c r="E46" s="132" t="str">
        <f>IF(男子名簿!E46="","",男子名簿!E46)</f>
        <v/>
      </c>
      <c r="F46" s="132" t="str">
        <f>IF(男子名簿!F46="","",男子名簿!F46)</f>
        <v/>
      </c>
      <c r="G46" s="132" t="str">
        <f>IF(男子名簿!G46="","",男子名簿!G46)</f>
        <v/>
      </c>
      <c r="H46" s="132" t="str">
        <f>IF(男子名簿!H46="","",男子名簿!H46)</f>
        <v/>
      </c>
      <c r="I46" s="132" t="str">
        <f>IF(男子名簿!I46="","",男子名簿!I46)</f>
        <v/>
      </c>
      <c r="J46" s="132" t="str">
        <f>IF(男子名簿!J46="","",男子名簿!J46)</f>
        <v/>
      </c>
      <c r="K46" s="132">
        <f>IF(男子名簿!K46="","",男子名簿!K46)</f>
        <v>1</v>
      </c>
      <c r="L46" s="200" t="str">
        <f>IF(男子名簿!L46="","",男子名簿!L46)</f>
        <v/>
      </c>
      <c r="M46" s="200" t="str">
        <f>IF(男子名簿!M46="","",男子名簿!M46)</f>
        <v/>
      </c>
      <c r="N46" s="200" t="str">
        <f>IF(男子名簿!N46="","",男子名簿!N46)</f>
        <v/>
      </c>
      <c r="O46" s="132" t="s">
        <v>191</v>
      </c>
      <c r="P46" s="132"/>
      <c r="Q46" s="132" t="str">
        <f>IF(男子名簿!Q46="","",VLOOKUP(男子名簿!Q46,管理者シート!$B$9:$C$44,2,FALSE))</f>
        <v/>
      </c>
      <c r="R46" s="132" t="str">
        <f>IF(男子名簿!R46="","",男子名簿!R46)</f>
        <v/>
      </c>
      <c r="S46" s="132">
        <v>0</v>
      </c>
      <c r="T46" s="132">
        <v>2</v>
      </c>
      <c r="U46" s="132" t="str">
        <f>IF(男子名簿!U46="","",VLOOKUP(男子名簿!U46,管理者シート!$B$9:$C$44,2,FALSE))</f>
        <v/>
      </c>
      <c r="V46" s="132" t="str">
        <f>IF(男子名簿!V46="","",男子名簿!V46)</f>
        <v/>
      </c>
      <c r="W46" s="132">
        <v>0</v>
      </c>
      <c r="X46" s="132">
        <v>2</v>
      </c>
      <c r="Y46" s="132" t="str">
        <f>IF(男子名簿!Y46="","",VLOOKUP(男子名簿!Y46,管理者シート!$B$9:$C$27,2,FALSE))</f>
        <v/>
      </c>
      <c r="Z46" s="132" t="str">
        <f>IF(男子名簿!Z46="","",男子名簿!Z46)</f>
        <v/>
      </c>
      <c r="AA46" s="132">
        <v>0</v>
      </c>
      <c r="AB46" s="132">
        <v>2</v>
      </c>
      <c r="AC46" s="132" t="str">
        <f>IF(男子名簿!AC46="","",13)</f>
        <v/>
      </c>
      <c r="AD46" s="132" t="str">
        <f>IF(男子名簿!AD46="","",男子名簿!AD46)</f>
        <v/>
      </c>
      <c r="AE46" s="132">
        <v>0</v>
      </c>
      <c r="AF46" s="132">
        <v>2</v>
      </c>
      <c r="AG46" s="132" t="str">
        <f>IF(男子名簿!AG46="","",35)</f>
        <v/>
      </c>
      <c r="AH46" s="132" t="str">
        <f>IF(男子名簿!AH46="","",男子名簿!AH46)</f>
        <v/>
      </c>
      <c r="AI46" s="132">
        <v>0</v>
      </c>
      <c r="AJ46" s="132">
        <v>2</v>
      </c>
    </row>
    <row r="47" spans="1:36" x14ac:dyDescent="0.25">
      <c r="A47" s="99"/>
      <c r="B47" s="132" t="str">
        <f>IF(男子名簿!B47="","",男子名簿!B47)</f>
        <v/>
      </c>
      <c r="C47" s="99"/>
      <c r="D47" s="99" t="str">
        <f>IF(男子名簿!D47="","",男子名簿!D47)</f>
        <v/>
      </c>
      <c r="E47" s="132" t="str">
        <f>IF(男子名簿!E47="","",男子名簿!E47)</f>
        <v/>
      </c>
      <c r="F47" s="132" t="str">
        <f>IF(男子名簿!F47="","",男子名簿!F47)</f>
        <v/>
      </c>
      <c r="G47" s="132" t="str">
        <f>IF(男子名簿!G47="","",男子名簿!G47)</f>
        <v/>
      </c>
      <c r="H47" s="132" t="str">
        <f>IF(男子名簿!H47="","",男子名簿!H47)</f>
        <v/>
      </c>
      <c r="I47" s="132" t="str">
        <f>IF(男子名簿!I47="","",男子名簿!I47)</f>
        <v/>
      </c>
      <c r="J47" s="132" t="str">
        <f>IF(男子名簿!J47="","",男子名簿!J47)</f>
        <v/>
      </c>
      <c r="K47" s="132">
        <f>IF(男子名簿!K47="","",男子名簿!K47)</f>
        <v>1</v>
      </c>
      <c r="L47" s="200" t="str">
        <f>IF(男子名簿!L47="","",男子名簿!L47)</f>
        <v/>
      </c>
      <c r="M47" s="200" t="str">
        <f>IF(男子名簿!M47="","",男子名簿!M47)</f>
        <v/>
      </c>
      <c r="N47" s="200" t="str">
        <f>IF(男子名簿!N47="","",男子名簿!N47)</f>
        <v/>
      </c>
      <c r="O47" s="132" t="s">
        <v>191</v>
      </c>
      <c r="P47" s="132"/>
      <c r="Q47" s="132" t="str">
        <f>IF(男子名簿!Q47="","",VLOOKUP(男子名簿!Q47,管理者シート!$B$9:$C$44,2,FALSE))</f>
        <v/>
      </c>
      <c r="R47" s="132" t="str">
        <f>IF(男子名簿!R47="","",男子名簿!R47)</f>
        <v/>
      </c>
      <c r="S47" s="132">
        <v>0</v>
      </c>
      <c r="T47" s="132">
        <v>2</v>
      </c>
      <c r="U47" s="132" t="str">
        <f>IF(男子名簿!U47="","",VLOOKUP(男子名簿!U47,管理者シート!$B$9:$C$44,2,FALSE))</f>
        <v/>
      </c>
      <c r="V47" s="132" t="str">
        <f>IF(男子名簿!V47="","",男子名簿!V47)</f>
        <v/>
      </c>
      <c r="W47" s="132">
        <v>0</v>
      </c>
      <c r="X47" s="132">
        <v>2</v>
      </c>
      <c r="Y47" s="132" t="str">
        <f>IF(男子名簿!Y47="","",VLOOKUP(男子名簿!Y47,管理者シート!$B$9:$C$27,2,FALSE))</f>
        <v/>
      </c>
      <c r="Z47" s="132" t="str">
        <f>IF(男子名簿!Z47="","",男子名簿!Z47)</f>
        <v/>
      </c>
      <c r="AA47" s="132">
        <v>0</v>
      </c>
      <c r="AB47" s="132">
        <v>2</v>
      </c>
      <c r="AC47" s="132" t="str">
        <f>IF(男子名簿!AC47="","",13)</f>
        <v/>
      </c>
      <c r="AD47" s="132" t="str">
        <f>IF(男子名簿!AD47="","",男子名簿!AD47)</f>
        <v/>
      </c>
      <c r="AE47" s="132">
        <v>0</v>
      </c>
      <c r="AF47" s="132">
        <v>2</v>
      </c>
      <c r="AG47" s="132" t="str">
        <f>IF(男子名簿!AG47="","",35)</f>
        <v/>
      </c>
      <c r="AH47" s="132" t="str">
        <f>IF(男子名簿!AH47="","",男子名簿!AH47)</f>
        <v/>
      </c>
      <c r="AI47" s="132">
        <v>0</v>
      </c>
      <c r="AJ47" s="132">
        <v>2</v>
      </c>
    </row>
    <row r="48" spans="1:36" x14ac:dyDescent="0.25">
      <c r="A48" s="99"/>
      <c r="B48" s="132" t="str">
        <f>IF(男子名簿!B48="","",男子名簿!B48)</f>
        <v/>
      </c>
      <c r="C48" s="99"/>
      <c r="D48" s="99" t="str">
        <f>IF(男子名簿!D48="","",男子名簿!D48)</f>
        <v/>
      </c>
      <c r="E48" s="132" t="str">
        <f>IF(男子名簿!E48="","",男子名簿!E48)</f>
        <v/>
      </c>
      <c r="F48" s="132" t="str">
        <f>IF(男子名簿!F48="","",男子名簿!F48)</f>
        <v/>
      </c>
      <c r="G48" s="132" t="str">
        <f>IF(男子名簿!G48="","",男子名簿!G48)</f>
        <v/>
      </c>
      <c r="H48" s="132" t="str">
        <f>IF(男子名簿!H48="","",男子名簿!H48)</f>
        <v/>
      </c>
      <c r="I48" s="132" t="str">
        <f>IF(男子名簿!I48="","",男子名簿!I48)</f>
        <v/>
      </c>
      <c r="J48" s="132" t="str">
        <f>IF(男子名簿!J48="","",男子名簿!J48)</f>
        <v/>
      </c>
      <c r="K48" s="132">
        <f>IF(男子名簿!K48="","",男子名簿!K48)</f>
        <v>1</v>
      </c>
      <c r="L48" s="200" t="str">
        <f>IF(男子名簿!L48="","",男子名簿!L48)</f>
        <v/>
      </c>
      <c r="M48" s="200" t="str">
        <f>IF(男子名簿!M48="","",男子名簿!M48)</f>
        <v/>
      </c>
      <c r="N48" s="200" t="str">
        <f>IF(男子名簿!N48="","",男子名簿!N48)</f>
        <v/>
      </c>
      <c r="O48" s="132" t="s">
        <v>191</v>
      </c>
      <c r="P48" s="132"/>
      <c r="Q48" s="132" t="str">
        <f>IF(男子名簿!Q48="","",VLOOKUP(男子名簿!Q48,管理者シート!$B$9:$C$44,2,FALSE))</f>
        <v/>
      </c>
      <c r="R48" s="132" t="str">
        <f>IF(男子名簿!R48="","",男子名簿!R48)</f>
        <v/>
      </c>
      <c r="S48" s="132">
        <v>0</v>
      </c>
      <c r="T48" s="132">
        <v>2</v>
      </c>
      <c r="U48" s="132" t="str">
        <f>IF(男子名簿!U48="","",VLOOKUP(男子名簿!U48,管理者シート!$B$9:$C$44,2,FALSE))</f>
        <v/>
      </c>
      <c r="V48" s="132" t="str">
        <f>IF(男子名簿!V48="","",男子名簿!V48)</f>
        <v/>
      </c>
      <c r="W48" s="132">
        <v>0</v>
      </c>
      <c r="X48" s="132">
        <v>2</v>
      </c>
      <c r="Y48" s="132" t="str">
        <f>IF(男子名簿!Y48="","",VLOOKUP(男子名簿!Y48,管理者シート!$B$9:$C$27,2,FALSE))</f>
        <v/>
      </c>
      <c r="Z48" s="132" t="str">
        <f>IF(男子名簿!Z48="","",男子名簿!Z48)</f>
        <v/>
      </c>
      <c r="AA48" s="132">
        <v>0</v>
      </c>
      <c r="AB48" s="132">
        <v>2</v>
      </c>
      <c r="AC48" s="132" t="str">
        <f>IF(男子名簿!AC48="","",13)</f>
        <v/>
      </c>
      <c r="AD48" s="132" t="str">
        <f>IF(男子名簿!AD48="","",男子名簿!AD48)</f>
        <v/>
      </c>
      <c r="AE48" s="132">
        <v>0</v>
      </c>
      <c r="AF48" s="132">
        <v>2</v>
      </c>
      <c r="AG48" s="132" t="str">
        <f>IF(男子名簿!AG48="","",35)</f>
        <v/>
      </c>
      <c r="AH48" s="132" t="str">
        <f>IF(男子名簿!AH48="","",男子名簿!AH48)</f>
        <v/>
      </c>
      <c r="AI48" s="132">
        <v>0</v>
      </c>
      <c r="AJ48" s="132">
        <v>2</v>
      </c>
    </row>
    <row r="49" spans="1:36" x14ac:dyDescent="0.25">
      <c r="A49" s="99"/>
      <c r="B49" s="132" t="str">
        <f>IF(男子名簿!B49="","",男子名簿!B49)</f>
        <v/>
      </c>
      <c r="C49" s="99"/>
      <c r="D49" s="99" t="str">
        <f>IF(男子名簿!D49="","",男子名簿!D49)</f>
        <v/>
      </c>
      <c r="E49" s="132" t="str">
        <f>IF(男子名簿!E49="","",男子名簿!E49)</f>
        <v/>
      </c>
      <c r="F49" s="132" t="str">
        <f>IF(男子名簿!F49="","",男子名簿!F49)</f>
        <v/>
      </c>
      <c r="G49" s="132" t="str">
        <f>IF(男子名簿!G49="","",男子名簿!G49)</f>
        <v/>
      </c>
      <c r="H49" s="132" t="str">
        <f>IF(男子名簿!H49="","",男子名簿!H49)</f>
        <v/>
      </c>
      <c r="I49" s="132" t="str">
        <f>IF(男子名簿!I49="","",男子名簿!I49)</f>
        <v/>
      </c>
      <c r="J49" s="132" t="str">
        <f>IF(男子名簿!J49="","",男子名簿!J49)</f>
        <v/>
      </c>
      <c r="K49" s="132">
        <f>IF(男子名簿!K49="","",男子名簿!K49)</f>
        <v>1</v>
      </c>
      <c r="L49" s="200" t="str">
        <f>IF(男子名簿!L49="","",男子名簿!L49)</f>
        <v/>
      </c>
      <c r="M49" s="200" t="str">
        <f>IF(男子名簿!M49="","",男子名簿!M49)</f>
        <v/>
      </c>
      <c r="N49" s="200" t="str">
        <f>IF(男子名簿!N49="","",男子名簿!N49)</f>
        <v/>
      </c>
      <c r="O49" s="132" t="s">
        <v>191</v>
      </c>
      <c r="P49" s="132"/>
      <c r="Q49" s="132" t="str">
        <f>IF(男子名簿!Q49="","",VLOOKUP(男子名簿!Q49,管理者シート!$B$9:$C$44,2,FALSE))</f>
        <v/>
      </c>
      <c r="R49" s="132" t="str">
        <f>IF(男子名簿!R49="","",男子名簿!R49)</f>
        <v/>
      </c>
      <c r="S49" s="132">
        <v>0</v>
      </c>
      <c r="T49" s="132">
        <v>2</v>
      </c>
      <c r="U49" s="132" t="str">
        <f>IF(男子名簿!U49="","",VLOOKUP(男子名簿!U49,管理者シート!$B$9:$C$44,2,FALSE))</f>
        <v/>
      </c>
      <c r="V49" s="132" t="str">
        <f>IF(男子名簿!V49="","",男子名簿!V49)</f>
        <v/>
      </c>
      <c r="W49" s="132">
        <v>0</v>
      </c>
      <c r="X49" s="132">
        <v>2</v>
      </c>
      <c r="Y49" s="132" t="str">
        <f>IF(男子名簿!Y49="","",VLOOKUP(男子名簿!Y49,管理者シート!$B$9:$C$27,2,FALSE))</f>
        <v/>
      </c>
      <c r="Z49" s="132" t="str">
        <f>IF(男子名簿!Z49="","",男子名簿!Z49)</f>
        <v/>
      </c>
      <c r="AA49" s="132">
        <v>0</v>
      </c>
      <c r="AB49" s="132">
        <v>2</v>
      </c>
      <c r="AC49" s="132" t="str">
        <f>IF(男子名簿!AC49="","",13)</f>
        <v/>
      </c>
      <c r="AD49" s="132" t="str">
        <f>IF(男子名簿!AD49="","",男子名簿!AD49)</f>
        <v/>
      </c>
      <c r="AE49" s="132">
        <v>0</v>
      </c>
      <c r="AF49" s="132">
        <v>2</v>
      </c>
      <c r="AG49" s="132" t="str">
        <f>IF(男子名簿!AG49="","",35)</f>
        <v/>
      </c>
      <c r="AH49" s="132" t="str">
        <f>IF(男子名簿!AH49="","",男子名簿!AH49)</f>
        <v/>
      </c>
      <c r="AI49" s="132">
        <v>0</v>
      </c>
      <c r="AJ49" s="132">
        <v>2</v>
      </c>
    </row>
    <row r="50" spans="1:36" x14ac:dyDescent="0.25">
      <c r="A50" s="99"/>
      <c r="B50" s="132" t="str">
        <f>IF(男子名簿!B50="","",男子名簿!B50)</f>
        <v/>
      </c>
      <c r="C50" s="99"/>
      <c r="D50" s="99" t="str">
        <f>IF(男子名簿!D50="","",男子名簿!D50)</f>
        <v/>
      </c>
      <c r="E50" s="132" t="str">
        <f>IF(男子名簿!E50="","",男子名簿!E50)</f>
        <v/>
      </c>
      <c r="F50" s="132" t="str">
        <f>IF(男子名簿!F50="","",男子名簿!F50)</f>
        <v/>
      </c>
      <c r="G50" s="132" t="str">
        <f>IF(男子名簿!G50="","",男子名簿!G50)</f>
        <v/>
      </c>
      <c r="H50" s="132" t="str">
        <f>IF(男子名簿!H50="","",男子名簿!H50)</f>
        <v/>
      </c>
      <c r="I50" s="132" t="str">
        <f>IF(男子名簿!I50="","",男子名簿!I50)</f>
        <v/>
      </c>
      <c r="J50" s="132" t="str">
        <f>IF(男子名簿!J50="","",男子名簿!J50)</f>
        <v/>
      </c>
      <c r="K50" s="132">
        <f>IF(男子名簿!K50="","",男子名簿!K50)</f>
        <v>1</v>
      </c>
      <c r="L50" s="200" t="str">
        <f>IF(男子名簿!L50="","",男子名簿!L50)</f>
        <v/>
      </c>
      <c r="M50" s="200" t="str">
        <f>IF(男子名簿!M50="","",男子名簿!M50)</f>
        <v/>
      </c>
      <c r="N50" s="200" t="str">
        <f>IF(男子名簿!N50="","",男子名簿!N50)</f>
        <v/>
      </c>
      <c r="O50" s="132" t="s">
        <v>191</v>
      </c>
      <c r="P50" s="132"/>
      <c r="Q50" s="132" t="str">
        <f>IF(男子名簿!Q50="","",VLOOKUP(男子名簿!Q50,管理者シート!$B$9:$C$44,2,FALSE))</f>
        <v/>
      </c>
      <c r="R50" s="132" t="str">
        <f>IF(男子名簿!R50="","",男子名簿!R50)</f>
        <v/>
      </c>
      <c r="S50" s="132">
        <v>0</v>
      </c>
      <c r="T50" s="132">
        <v>2</v>
      </c>
      <c r="U50" s="132" t="str">
        <f>IF(男子名簿!U50="","",VLOOKUP(男子名簿!U50,管理者シート!$B$9:$C$44,2,FALSE))</f>
        <v/>
      </c>
      <c r="V50" s="132" t="str">
        <f>IF(男子名簿!V50="","",男子名簿!V50)</f>
        <v/>
      </c>
      <c r="W50" s="132">
        <v>0</v>
      </c>
      <c r="X50" s="132">
        <v>2</v>
      </c>
      <c r="Y50" s="132" t="str">
        <f>IF(男子名簿!Y50="","",VLOOKUP(男子名簿!Y50,管理者シート!$B$9:$C$27,2,FALSE))</f>
        <v/>
      </c>
      <c r="Z50" s="132" t="str">
        <f>IF(男子名簿!Z50="","",男子名簿!Z50)</f>
        <v/>
      </c>
      <c r="AA50" s="132">
        <v>0</v>
      </c>
      <c r="AB50" s="132">
        <v>2</v>
      </c>
      <c r="AC50" s="132" t="str">
        <f>IF(男子名簿!AC50="","",13)</f>
        <v/>
      </c>
      <c r="AD50" s="132" t="str">
        <f>IF(男子名簿!AD50="","",男子名簿!AD50)</f>
        <v/>
      </c>
      <c r="AE50" s="132">
        <v>0</v>
      </c>
      <c r="AF50" s="132">
        <v>2</v>
      </c>
      <c r="AG50" s="132" t="str">
        <f>IF(男子名簿!AG50="","",35)</f>
        <v/>
      </c>
      <c r="AH50" s="132" t="str">
        <f>IF(男子名簿!AH50="","",男子名簿!AH50)</f>
        <v/>
      </c>
      <c r="AI50" s="132">
        <v>0</v>
      </c>
      <c r="AJ50" s="132">
        <v>2</v>
      </c>
    </row>
    <row r="51" spans="1:36" x14ac:dyDescent="0.25">
      <c r="A51" s="99"/>
      <c r="B51" s="132" t="str">
        <f>IF(男子名簿!B51="","",男子名簿!B51)</f>
        <v/>
      </c>
      <c r="C51" s="99"/>
      <c r="D51" s="99" t="str">
        <f>IF(男子名簿!D51="","",男子名簿!D51)</f>
        <v/>
      </c>
      <c r="E51" s="132" t="str">
        <f>IF(男子名簿!E51="","",男子名簿!E51)</f>
        <v/>
      </c>
      <c r="F51" s="132" t="str">
        <f>IF(男子名簿!F51="","",男子名簿!F51)</f>
        <v/>
      </c>
      <c r="G51" s="132" t="str">
        <f>IF(男子名簿!G51="","",男子名簿!G51)</f>
        <v/>
      </c>
      <c r="H51" s="132" t="str">
        <f>IF(男子名簿!H51="","",男子名簿!H51)</f>
        <v/>
      </c>
      <c r="I51" s="132" t="str">
        <f>IF(男子名簿!I51="","",男子名簿!I51)</f>
        <v/>
      </c>
      <c r="J51" s="132" t="str">
        <f>IF(男子名簿!J51="","",男子名簿!J51)</f>
        <v/>
      </c>
      <c r="K51" s="132">
        <f>IF(男子名簿!K51="","",男子名簿!K51)</f>
        <v>1</v>
      </c>
      <c r="L51" s="200" t="str">
        <f>IF(男子名簿!L51="","",男子名簿!L51)</f>
        <v/>
      </c>
      <c r="M51" s="200" t="str">
        <f>IF(男子名簿!M51="","",男子名簿!M51)</f>
        <v/>
      </c>
      <c r="N51" s="200" t="str">
        <f>IF(男子名簿!N51="","",男子名簿!N51)</f>
        <v/>
      </c>
      <c r="O51" s="132" t="s">
        <v>191</v>
      </c>
      <c r="P51" s="132"/>
      <c r="Q51" s="132" t="str">
        <f>IF(男子名簿!Q51="","",VLOOKUP(男子名簿!Q51,管理者シート!$B$9:$C$44,2,FALSE))</f>
        <v/>
      </c>
      <c r="R51" s="132" t="str">
        <f>IF(男子名簿!R51="","",男子名簿!R51)</f>
        <v/>
      </c>
      <c r="S51" s="132">
        <v>0</v>
      </c>
      <c r="T51" s="132">
        <v>2</v>
      </c>
      <c r="U51" s="132" t="str">
        <f>IF(男子名簿!U51="","",VLOOKUP(男子名簿!U51,管理者シート!$B$9:$C$44,2,FALSE))</f>
        <v/>
      </c>
      <c r="V51" s="132" t="str">
        <f>IF(男子名簿!V51="","",男子名簿!V51)</f>
        <v/>
      </c>
      <c r="W51" s="132">
        <v>0</v>
      </c>
      <c r="X51" s="132">
        <v>2</v>
      </c>
      <c r="Y51" s="132" t="str">
        <f>IF(男子名簿!Y51="","",VLOOKUP(男子名簿!Y51,管理者シート!$B$9:$C$27,2,FALSE))</f>
        <v/>
      </c>
      <c r="Z51" s="132" t="str">
        <f>IF(男子名簿!Z51="","",男子名簿!Z51)</f>
        <v/>
      </c>
      <c r="AA51" s="132">
        <v>0</v>
      </c>
      <c r="AB51" s="132">
        <v>2</v>
      </c>
      <c r="AC51" s="132" t="str">
        <f>IF(男子名簿!AC51="","",13)</f>
        <v/>
      </c>
      <c r="AD51" s="132" t="str">
        <f>IF(男子名簿!AD51="","",男子名簿!AD51)</f>
        <v/>
      </c>
      <c r="AE51" s="132">
        <v>0</v>
      </c>
      <c r="AF51" s="132">
        <v>2</v>
      </c>
      <c r="AG51" s="132" t="str">
        <f>IF(男子名簿!AG51="","",35)</f>
        <v/>
      </c>
      <c r="AH51" s="132" t="str">
        <f>IF(男子名簿!AH51="","",男子名簿!AH51)</f>
        <v/>
      </c>
      <c r="AI51" s="132">
        <v>0</v>
      </c>
      <c r="AJ51" s="132">
        <v>2</v>
      </c>
    </row>
    <row r="52" spans="1:36" x14ac:dyDescent="0.25">
      <c r="A52" s="99"/>
      <c r="B52" s="132" t="str">
        <f>IF(男子名簿!B52="","",男子名簿!B52)</f>
        <v/>
      </c>
      <c r="C52" s="99"/>
      <c r="D52" s="99" t="str">
        <f>IF(男子名簿!D52="","",男子名簿!D52)</f>
        <v/>
      </c>
      <c r="E52" s="132" t="str">
        <f>IF(男子名簿!E52="","",男子名簿!E52)</f>
        <v/>
      </c>
      <c r="F52" s="132" t="str">
        <f>IF(男子名簿!F52="","",男子名簿!F52)</f>
        <v/>
      </c>
      <c r="G52" s="132" t="str">
        <f>IF(男子名簿!G52="","",男子名簿!G52)</f>
        <v/>
      </c>
      <c r="H52" s="132" t="str">
        <f>IF(男子名簿!H52="","",男子名簿!H52)</f>
        <v/>
      </c>
      <c r="I52" s="132" t="str">
        <f>IF(男子名簿!I52="","",男子名簿!I52)</f>
        <v/>
      </c>
      <c r="J52" s="132" t="str">
        <f>IF(男子名簿!J52="","",男子名簿!J52)</f>
        <v/>
      </c>
      <c r="K52" s="132">
        <f>IF(男子名簿!K52="","",男子名簿!K52)</f>
        <v>1</v>
      </c>
      <c r="L52" s="200" t="str">
        <f>IF(男子名簿!L52="","",男子名簿!L52)</f>
        <v/>
      </c>
      <c r="M52" s="200" t="str">
        <f>IF(男子名簿!M52="","",男子名簿!M52)</f>
        <v/>
      </c>
      <c r="N52" s="200" t="str">
        <f>IF(男子名簿!N52="","",男子名簿!N52)</f>
        <v/>
      </c>
      <c r="O52" s="132" t="s">
        <v>191</v>
      </c>
      <c r="P52" s="132"/>
      <c r="Q52" s="132" t="str">
        <f>IF(男子名簿!Q52="","",VLOOKUP(男子名簿!Q52,管理者シート!$B$9:$C$44,2,FALSE))</f>
        <v/>
      </c>
      <c r="R52" s="132" t="str">
        <f>IF(男子名簿!R52="","",男子名簿!R52)</f>
        <v/>
      </c>
      <c r="S52" s="132">
        <v>0</v>
      </c>
      <c r="T52" s="132">
        <v>2</v>
      </c>
      <c r="U52" s="132" t="str">
        <f>IF(男子名簿!U52="","",VLOOKUP(男子名簿!U52,管理者シート!$B$9:$C$44,2,FALSE))</f>
        <v/>
      </c>
      <c r="V52" s="132" t="str">
        <f>IF(男子名簿!V52="","",男子名簿!V52)</f>
        <v/>
      </c>
      <c r="W52" s="132">
        <v>0</v>
      </c>
      <c r="X52" s="132">
        <v>2</v>
      </c>
      <c r="Y52" s="132" t="str">
        <f>IF(男子名簿!Y52="","",VLOOKUP(男子名簿!Y52,管理者シート!$B$9:$C$27,2,FALSE))</f>
        <v/>
      </c>
      <c r="Z52" s="132" t="str">
        <f>IF(男子名簿!Z52="","",男子名簿!Z52)</f>
        <v/>
      </c>
      <c r="AA52" s="132">
        <v>0</v>
      </c>
      <c r="AB52" s="132">
        <v>2</v>
      </c>
      <c r="AC52" s="132" t="str">
        <f>IF(男子名簿!AC52="","",13)</f>
        <v/>
      </c>
      <c r="AD52" s="132" t="str">
        <f>IF(男子名簿!AD52="","",男子名簿!AD52)</f>
        <v/>
      </c>
      <c r="AE52" s="132">
        <v>0</v>
      </c>
      <c r="AF52" s="132">
        <v>2</v>
      </c>
      <c r="AG52" s="132" t="str">
        <f>IF(男子名簿!AG52="","",35)</f>
        <v/>
      </c>
      <c r="AH52" s="132" t="str">
        <f>IF(男子名簿!AH52="","",男子名簿!AH52)</f>
        <v/>
      </c>
      <c r="AI52" s="132">
        <v>0</v>
      </c>
      <c r="AJ52" s="132">
        <v>2</v>
      </c>
    </row>
    <row r="53" spans="1:36" x14ac:dyDescent="0.25">
      <c r="A53" s="99"/>
      <c r="B53" s="132" t="str">
        <f>IF(男子名簿!B53="","",男子名簿!B53)</f>
        <v/>
      </c>
      <c r="C53" s="99"/>
      <c r="D53" s="99" t="str">
        <f>IF(男子名簿!D53="","",男子名簿!D53)</f>
        <v/>
      </c>
      <c r="E53" s="132" t="str">
        <f>IF(男子名簿!E53="","",男子名簿!E53)</f>
        <v/>
      </c>
      <c r="F53" s="132" t="str">
        <f>IF(男子名簿!F53="","",男子名簿!F53)</f>
        <v/>
      </c>
      <c r="G53" s="132" t="str">
        <f>IF(男子名簿!G53="","",男子名簿!G53)</f>
        <v/>
      </c>
      <c r="H53" s="132" t="str">
        <f>IF(男子名簿!H53="","",男子名簿!H53)</f>
        <v/>
      </c>
      <c r="I53" s="132" t="str">
        <f>IF(男子名簿!I53="","",男子名簿!I53)</f>
        <v/>
      </c>
      <c r="J53" s="132" t="str">
        <f>IF(男子名簿!J53="","",男子名簿!J53)</f>
        <v/>
      </c>
      <c r="K53" s="132">
        <f>IF(男子名簿!K53="","",男子名簿!K53)</f>
        <v>1</v>
      </c>
      <c r="L53" s="200" t="str">
        <f>IF(男子名簿!L53="","",男子名簿!L53)</f>
        <v/>
      </c>
      <c r="M53" s="200" t="str">
        <f>IF(男子名簿!M53="","",男子名簿!M53)</f>
        <v/>
      </c>
      <c r="N53" s="200" t="str">
        <f>IF(男子名簿!N53="","",男子名簿!N53)</f>
        <v/>
      </c>
      <c r="O53" s="132" t="s">
        <v>191</v>
      </c>
      <c r="P53" s="132"/>
      <c r="Q53" s="132" t="str">
        <f>IF(男子名簿!Q53="","",VLOOKUP(男子名簿!Q53,管理者シート!$B$9:$C$44,2,FALSE))</f>
        <v/>
      </c>
      <c r="R53" s="132" t="str">
        <f>IF(男子名簿!R53="","",男子名簿!R53)</f>
        <v/>
      </c>
      <c r="S53" s="132">
        <v>0</v>
      </c>
      <c r="T53" s="132">
        <v>2</v>
      </c>
      <c r="U53" s="132" t="str">
        <f>IF(男子名簿!U53="","",VLOOKUP(男子名簿!U53,管理者シート!$B$9:$C$44,2,FALSE))</f>
        <v/>
      </c>
      <c r="V53" s="132" t="str">
        <f>IF(男子名簿!V53="","",男子名簿!V53)</f>
        <v/>
      </c>
      <c r="W53" s="132">
        <v>0</v>
      </c>
      <c r="X53" s="132">
        <v>2</v>
      </c>
      <c r="Y53" s="132" t="str">
        <f>IF(男子名簿!Y53="","",VLOOKUP(男子名簿!Y53,管理者シート!$B$9:$C$27,2,FALSE))</f>
        <v/>
      </c>
      <c r="Z53" s="132" t="str">
        <f>IF(男子名簿!Z53="","",男子名簿!Z53)</f>
        <v/>
      </c>
      <c r="AA53" s="132">
        <v>0</v>
      </c>
      <c r="AB53" s="132">
        <v>2</v>
      </c>
      <c r="AC53" s="132" t="str">
        <f>IF(男子名簿!AC53="","",13)</f>
        <v/>
      </c>
      <c r="AD53" s="132" t="str">
        <f>IF(男子名簿!AD53="","",男子名簿!AD53)</f>
        <v/>
      </c>
      <c r="AE53" s="132">
        <v>0</v>
      </c>
      <c r="AF53" s="132">
        <v>2</v>
      </c>
      <c r="AG53" s="132" t="str">
        <f>IF(男子名簿!AG53="","",35)</f>
        <v/>
      </c>
      <c r="AH53" s="132" t="str">
        <f>IF(男子名簿!AH53="","",男子名簿!AH53)</f>
        <v/>
      </c>
      <c r="AI53" s="132">
        <v>0</v>
      </c>
      <c r="AJ53" s="132">
        <v>2</v>
      </c>
    </row>
    <row r="54" spans="1:36" x14ac:dyDescent="0.25">
      <c r="A54" s="99"/>
      <c r="B54" s="132" t="str">
        <f>IF(男子名簿!B54="","",男子名簿!B54)</f>
        <v/>
      </c>
      <c r="C54" s="99"/>
      <c r="D54" s="99" t="str">
        <f>IF(男子名簿!D54="","",男子名簿!D54)</f>
        <v/>
      </c>
      <c r="E54" s="132" t="str">
        <f>IF(男子名簿!E54="","",男子名簿!E54)</f>
        <v/>
      </c>
      <c r="F54" s="132" t="str">
        <f>IF(男子名簿!F54="","",男子名簿!F54)</f>
        <v/>
      </c>
      <c r="G54" s="132" t="str">
        <f>IF(男子名簿!G54="","",男子名簿!G54)</f>
        <v/>
      </c>
      <c r="H54" s="132" t="str">
        <f>IF(男子名簿!H54="","",男子名簿!H54)</f>
        <v/>
      </c>
      <c r="I54" s="132" t="str">
        <f>IF(男子名簿!I54="","",男子名簿!I54)</f>
        <v/>
      </c>
      <c r="J54" s="132" t="str">
        <f>IF(男子名簿!J54="","",男子名簿!J54)</f>
        <v/>
      </c>
      <c r="K54" s="132">
        <f>IF(男子名簿!K54="","",男子名簿!K54)</f>
        <v>1</v>
      </c>
      <c r="L54" s="200" t="str">
        <f>IF(男子名簿!L54="","",男子名簿!L54)</f>
        <v/>
      </c>
      <c r="M54" s="200" t="str">
        <f>IF(男子名簿!M54="","",男子名簿!M54)</f>
        <v/>
      </c>
      <c r="N54" s="200" t="str">
        <f>IF(男子名簿!N54="","",男子名簿!N54)</f>
        <v/>
      </c>
      <c r="O54" s="132" t="s">
        <v>191</v>
      </c>
      <c r="P54" s="132"/>
      <c r="Q54" s="132" t="str">
        <f>IF(男子名簿!Q54="","",VLOOKUP(男子名簿!Q54,管理者シート!$B$9:$C$44,2,FALSE))</f>
        <v/>
      </c>
      <c r="R54" s="132" t="str">
        <f>IF(男子名簿!R54="","",男子名簿!R54)</f>
        <v/>
      </c>
      <c r="S54" s="132">
        <v>0</v>
      </c>
      <c r="T54" s="132">
        <v>2</v>
      </c>
      <c r="U54" s="132" t="str">
        <f>IF(男子名簿!U54="","",VLOOKUP(男子名簿!U54,管理者シート!$B$9:$C$44,2,FALSE))</f>
        <v/>
      </c>
      <c r="V54" s="132" t="str">
        <f>IF(男子名簿!V54="","",男子名簿!V54)</f>
        <v/>
      </c>
      <c r="W54" s="132">
        <v>0</v>
      </c>
      <c r="X54" s="132">
        <v>2</v>
      </c>
      <c r="Y54" s="132" t="str">
        <f>IF(男子名簿!Y54="","",VLOOKUP(男子名簿!Y54,管理者シート!$B$9:$C$27,2,FALSE))</f>
        <v/>
      </c>
      <c r="Z54" s="132" t="str">
        <f>IF(男子名簿!Z54="","",男子名簿!Z54)</f>
        <v/>
      </c>
      <c r="AA54" s="132">
        <v>0</v>
      </c>
      <c r="AB54" s="132">
        <v>2</v>
      </c>
      <c r="AC54" s="132" t="str">
        <f>IF(男子名簿!AC54="","",13)</f>
        <v/>
      </c>
      <c r="AD54" s="132" t="str">
        <f>IF(男子名簿!AD54="","",男子名簿!AD54)</f>
        <v/>
      </c>
      <c r="AE54" s="132">
        <v>0</v>
      </c>
      <c r="AF54" s="132">
        <v>2</v>
      </c>
      <c r="AG54" s="132" t="str">
        <f>IF(男子名簿!AG54="","",35)</f>
        <v/>
      </c>
      <c r="AH54" s="132" t="str">
        <f>IF(男子名簿!AH54="","",男子名簿!AH54)</f>
        <v/>
      </c>
      <c r="AI54" s="132">
        <v>0</v>
      </c>
      <c r="AJ54" s="132">
        <v>2</v>
      </c>
    </row>
    <row r="55" spans="1:36" x14ac:dyDescent="0.25">
      <c r="A55" s="99"/>
      <c r="B55" s="132" t="str">
        <f>IF(男子名簿!B55="","",男子名簿!B55)</f>
        <v/>
      </c>
      <c r="C55" s="99"/>
      <c r="D55" s="99" t="str">
        <f>IF(男子名簿!D55="","",男子名簿!D55)</f>
        <v/>
      </c>
      <c r="E55" s="132" t="str">
        <f>IF(男子名簿!E55="","",男子名簿!E55)</f>
        <v/>
      </c>
      <c r="F55" s="132" t="str">
        <f>IF(男子名簿!F55="","",男子名簿!F55)</f>
        <v/>
      </c>
      <c r="G55" s="132" t="str">
        <f>IF(男子名簿!G55="","",男子名簿!G55)</f>
        <v/>
      </c>
      <c r="H55" s="132" t="str">
        <f>IF(男子名簿!H55="","",男子名簿!H55)</f>
        <v/>
      </c>
      <c r="I55" s="132" t="str">
        <f>IF(男子名簿!I55="","",男子名簿!I55)</f>
        <v/>
      </c>
      <c r="J55" s="132" t="str">
        <f>IF(男子名簿!J55="","",男子名簿!J55)</f>
        <v/>
      </c>
      <c r="K55" s="132">
        <f>IF(男子名簿!K55="","",男子名簿!K55)</f>
        <v>1</v>
      </c>
      <c r="L55" s="200" t="str">
        <f>IF(男子名簿!L55="","",男子名簿!L55)</f>
        <v/>
      </c>
      <c r="M55" s="200" t="str">
        <f>IF(男子名簿!M55="","",男子名簿!M55)</f>
        <v/>
      </c>
      <c r="N55" s="200" t="str">
        <f>IF(男子名簿!N55="","",男子名簿!N55)</f>
        <v/>
      </c>
      <c r="O55" s="132" t="s">
        <v>191</v>
      </c>
      <c r="P55" s="132"/>
      <c r="Q55" s="132" t="str">
        <f>IF(男子名簿!Q55="","",VLOOKUP(男子名簿!Q55,管理者シート!$B$9:$C$44,2,FALSE))</f>
        <v/>
      </c>
      <c r="R55" s="132" t="str">
        <f>IF(男子名簿!R55="","",男子名簿!R55)</f>
        <v/>
      </c>
      <c r="S55" s="132">
        <v>0</v>
      </c>
      <c r="T55" s="132">
        <v>2</v>
      </c>
      <c r="U55" s="132" t="str">
        <f>IF(男子名簿!U55="","",VLOOKUP(男子名簿!U55,管理者シート!$B$9:$C$44,2,FALSE))</f>
        <v/>
      </c>
      <c r="V55" s="132" t="str">
        <f>IF(男子名簿!V55="","",男子名簿!V55)</f>
        <v/>
      </c>
      <c r="W55" s="132">
        <v>0</v>
      </c>
      <c r="X55" s="132">
        <v>2</v>
      </c>
      <c r="Y55" s="132" t="str">
        <f>IF(男子名簿!Y55="","",VLOOKUP(男子名簿!Y55,管理者シート!$B$9:$C$27,2,FALSE))</f>
        <v/>
      </c>
      <c r="Z55" s="132" t="str">
        <f>IF(男子名簿!Z55="","",男子名簿!Z55)</f>
        <v/>
      </c>
      <c r="AA55" s="132">
        <v>0</v>
      </c>
      <c r="AB55" s="132">
        <v>2</v>
      </c>
      <c r="AC55" s="132" t="str">
        <f>IF(男子名簿!AC55="","",13)</f>
        <v/>
      </c>
      <c r="AD55" s="132" t="str">
        <f>IF(男子名簿!AD55="","",男子名簿!AD55)</f>
        <v/>
      </c>
      <c r="AE55" s="132">
        <v>0</v>
      </c>
      <c r="AF55" s="132">
        <v>2</v>
      </c>
      <c r="AG55" s="132" t="str">
        <f>IF(男子名簿!AG55="","",35)</f>
        <v/>
      </c>
      <c r="AH55" s="132" t="str">
        <f>IF(男子名簿!AH55="","",男子名簿!AH55)</f>
        <v/>
      </c>
      <c r="AI55" s="132">
        <v>0</v>
      </c>
      <c r="AJ55" s="132">
        <v>2</v>
      </c>
    </row>
    <row r="56" spans="1:36" x14ac:dyDescent="0.25">
      <c r="A56" s="99"/>
      <c r="B56" s="132" t="str">
        <f>IF(男子名簿!B56="","",男子名簿!B56)</f>
        <v/>
      </c>
      <c r="C56" s="99"/>
      <c r="D56" s="99" t="str">
        <f>IF(男子名簿!D56="","",男子名簿!D56)</f>
        <v/>
      </c>
      <c r="E56" s="132" t="str">
        <f>IF(男子名簿!E56="","",男子名簿!E56)</f>
        <v/>
      </c>
      <c r="F56" s="132" t="str">
        <f>IF(男子名簿!F56="","",男子名簿!F56)</f>
        <v/>
      </c>
      <c r="G56" s="132" t="str">
        <f>IF(男子名簿!G56="","",男子名簿!G56)</f>
        <v/>
      </c>
      <c r="H56" s="132" t="str">
        <f>IF(男子名簿!H56="","",男子名簿!H56)</f>
        <v/>
      </c>
      <c r="I56" s="132" t="str">
        <f>IF(男子名簿!I56="","",男子名簿!I56)</f>
        <v/>
      </c>
      <c r="J56" s="132" t="str">
        <f>IF(男子名簿!J56="","",男子名簿!J56)</f>
        <v/>
      </c>
      <c r="K56" s="132">
        <f>IF(男子名簿!K56="","",男子名簿!K56)</f>
        <v>1</v>
      </c>
      <c r="L56" s="200" t="str">
        <f>IF(男子名簿!L56="","",男子名簿!L56)</f>
        <v/>
      </c>
      <c r="M56" s="200" t="str">
        <f>IF(男子名簿!M56="","",男子名簿!M56)</f>
        <v/>
      </c>
      <c r="N56" s="200" t="str">
        <f>IF(男子名簿!N56="","",男子名簿!N56)</f>
        <v/>
      </c>
      <c r="O56" s="132" t="s">
        <v>191</v>
      </c>
      <c r="P56" s="132"/>
      <c r="Q56" s="132" t="str">
        <f>IF(男子名簿!Q56="","",VLOOKUP(男子名簿!Q56,管理者シート!$B$9:$C$44,2,FALSE))</f>
        <v/>
      </c>
      <c r="R56" s="132" t="str">
        <f>IF(男子名簿!R56="","",男子名簿!R56)</f>
        <v/>
      </c>
      <c r="S56" s="132">
        <v>0</v>
      </c>
      <c r="T56" s="132">
        <v>2</v>
      </c>
      <c r="U56" s="132" t="str">
        <f>IF(男子名簿!U56="","",VLOOKUP(男子名簿!U56,管理者シート!$B$9:$C$44,2,FALSE))</f>
        <v/>
      </c>
      <c r="V56" s="132" t="str">
        <f>IF(男子名簿!V56="","",男子名簿!V56)</f>
        <v/>
      </c>
      <c r="W56" s="132">
        <v>0</v>
      </c>
      <c r="X56" s="132">
        <v>2</v>
      </c>
      <c r="Y56" s="132" t="str">
        <f>IF(男子名簿!Y56="","",VLOOKUP(男子名簿!Y56,管理者シート!$B$9:$C$27,2,FALSE))</f>
        <v/>
      </c>
      <c r="Z56" s="132" t="str">
        <f>IF(男子名簿!Z56="","",男子名簿!Z56)</f>
        <v/>
      </c>
      <c r="AA56" s="132">
        <v>0</v>
      </c>
      <c r="AB56" s="132">
        <v>2</v>
      </c>
      <c r="AC56" s="132" t="str">
        <f>IF(男子名簿!AC56="","",13)</f>
        <v/>
      </c>
      <c r="AD56" s="132" t="str">
        <f>IF(男子名簿!AD56="","",男子名簿!AD56)</f>
        <v/>
      </c>
      <c r="AE56" s="132">
        <v>0</v>
      </c>
      <c r="AF56" s="132">
        <v>2</v>
      </c>
      <c r="AG56" s="132" t="str">
        <f>IF(男子名簿!AG56="","",35)</f>
        <v/>
      </c>
      <c r="AH56" s="132" t="str">
        <f>IF(男子名簿!AH56="","",男子名簿!AH56)</f>
        <v/>
      </c>
      <c r="AI56" s="132">
        <v>0</v>
      </c>
      <c r="AJ56" s="132">
        <v>2</v>
      </c>
    </row>
    <row r="57" spans="1:36" x14ac:dyDescent="0.25">
      <c r="A57" s="99"/>
      <c r="B57" s="132" t="str">
        <f>IF(男子名簿!B57="","",男子名簿!B57)</f>
        <v/>
      </c>
      <c r="C57" s="99"/>
      <c r="D57" s="99" t="str">
        <f>IF(男子名簿!D57="","",男子名簿!D57)</f>
        <v/>
      </c>
      <c r="E57" s="132" t="str">
        <f>IF(男子名簿!E57="","",男子名簿!E57)</f>
        <v/>
      </c>
      <c r="F57" s="132" t="str">
        <f>IF(男子名簿!F57="","",男子名簿!F57)</f>
        <v/>
      </c>
      <c r="G57" s="132" t="str">
        <f>IF(男子名簿!G57="","",男子名簿!G57)</f>
        <v/>
      </c>
      <c r="H57" s="132" t="str">
        <f>IF(男子名簿!H57="","",男子名簿!H57)</f>
        <v/>
      </c>
      <c r="I57" s="132" t="str">
        <f>IF(男子名簿!I57="","",男子名簿!I57)</f>
        <v/>
      </c>
      <c r="J57" s="132" t="str">
        <f>IF(男子名簿!J57="","",男子名簿!J57)</f>
        <v/>
      </c>
      <c r="K57" s="132">
        <f>IF(男子名簿!K57="","",男子名簿!K57)</f>
        <v>1</v>
      </c>
      <c r="L57" s="200" t="str">
        <f>IF(男子名簿!L57="","",男子名簿!L57)</f>
        <v/>
      </c>
      <c r="M57" s="200" t="str">
        <f>IF(男子名簿!M57="","",男子名簿!M57)</f>
        <v/>
      </c>
      <c r="N57" s="200" t="str">
        <f>IF(男子名簿!N57="","",男子名簿!N57)</f>
        <v/>
      </c>
      <c r="O57" s="132" t="s">
        <v>191</v>
      </c>
      <c r="P57" s="132"/>
      <c r="Q57" s="132" t="str">
        <f>IF(男子名簿!Q57="","",VLOOKUP(男子名簿!Q57,管理者シート!$B$9:$C$44,2,FALSE))</f>
        <v/>
      </c>
      <c r="R57" s="132" t="str">
        <f>IF(男子名簿!R57="","",男子名簿!R57)</f>
        <v/>
      </c>
      <c r="S57" s="132">
        <v>0</v>
      </c>
      <c r="T57" s="132">
        <v>2</v>
      </c>
      <c r="U57" s="132" t="str">
        <f>IF(男子名簿!U57="","",VLOOKUP(男子名簿!U57,管理者シート!$B$9:$C$44,2,FALSE))</f>
        <v/>
      </c>
      <c r="V57" s="132" t="str">
        <f>IF(男子名簿!V57="","",男子名簿!V57)</f>
        <v/>
      </c>
      <c r="W57" s="132">
        <v>0</v>
      </c>
      <c r="X57" s="132">
        <v>2</v>
      </c>
      <c r="Y57" s="132" t="str">
        <f>IF(男子名簿!Y57="","",VLOOKUP(男子名簿!Y57,管理者シート!$B$9:$C$27,2,FALSE))</f>
        <v/>
      </c>
      <c r="Z57" s="132" t="str">
        <f>IF(男子名簿!Z57="","",男子名簿!Z57)</f>
        <v/>
      </c>
      <c r="AA57" s="132">
        <v>0</v>
      </c>
      <c r="AB57" s="132">
        <v>2</v>
      </c>
      <c r="AC57" s="132" t="str">
        <f>IF(男子名簿!AC57="","",13)</f>
        <v/>
      </c>
      <c r="AD57" s="132" t="str">
        <f>IF(男子名簿!AD57="","",男子名簿!AD57)</f>
        <v/>
      </c>
      <c r="AE57" s="132">
        <v>0</v>
      </c>
      <c r="AF57" s="132">
        <v>2</v>
      </c>
      <c r="AG57" s="132" t="str">
        <f>IF(男子名簿!AG57="","",35)</f>
        <v/>
      </c>
      <c r="AH57" s="132" t="str">
        <f>IF(男子名簿!AH57="","",男子名簿!AH57)</f>
        <v/>
      </c>
      <c r="AI57" s="132">
        <v>0</v>
      </c>
      <c r="AJ57" s="132">
        <v>2</v>
      </c>
    </row>
    <row r="58" spans="1:36" x14ac:dyDescent="0.25">
      <c r="A58" s="99"/>
      <c r="B58" s="132" t="str">
        <f>IF(男子名簿!B58="","",男子名簿!B58)</f>
        <v/>
      </c>
      <c r="C58" s="99"/>
      <c r="D58" s="99" t="str">
        <f>IF(男子名簿!D58="","",男子名簿!D58)</f>
        <v/>
      </c>
      <c r="E58" s="132" t="str">
        <f>IF(男子名簿!E58="","",男子名簿!E58)</f>
        <v/>
      </c>
      <c r="F58" s="132" t="str">
        <f>IF(男子名簿!F58="","",男子名簿!F58)</f>
        <v/>
      </c>
      <c r="G58" s="132" t="str">
        <f>IF(男子名簿!G58="","",男子名簿!G58)</f>
        <v/>
      </c>
      <c r="H58" s="132" t="str">
        <f>IF(男子名簿!H58="","",男子名簿!H58)</f>
        <v/>
      </c>
      <c r="I58" s="132" t="str">
        <f>IF(男子名簿!I58="","",男子名簿!I58)</f>
        <v/>
      </c>
      <c r="J58" s="132" t="str">
        <f>IF(男子名簿!J58="","",男子名簿!J58)</f>
        <v/>
      </c>
      <c r="K58" s="132">
        <f>IF(男子名簿!K58="","",男子名簿!K58)</f>
        <v>1</v>
      </c>
      <c r="L58" s="200" t="str">
        <f>IF(男子名簿!L58="","",男子名簿!L58)</f>
        <v/>
      </c>
      <c r="M58" s="200" t="str">
        <f>IF(男子名簿!M58="","",男子名簿!M58)</f>
        <v/>
      </c>
      <c r="N58" s="200" t="str">
        <f>IF(男子名簿!N58="","",男子名簿!N58)</f>
        <v/>
      </c>
      <c r="O58" s="132" t="s">
        <v>191</v>
      </c>
      <c r="P58" s="132"/>
      <c r="Q58" s="132" t="str">
        <f>IF(男子名簿!Q58="","",VLOOKUP(男子名簿!Q58,管理者シート!$B$9:$C$44,2,FALSE))</f>
        <v/>
      </c>
      <c r="R58" s="132" t="str">
        <f>IF(男子名簿!R58="","",男子名簿!R58)</f>
        <v/>
      </c>
      <c r="S58" s="132">
        <v>0</v>
      </c>
      <c r="T58" s="132">
        <v>2</v>
      </c>
      <c r="U58" s="132" t="str">
        <f>IF(男子名簿!U58="","",VLOOKUP(男子名簿!U58,管理者シート!$B$9:$C$44,2,FALSE))</f>
        <v/>
      </c>
      <c r="V58" s="132" t="str">
        <f>IF(男子名簿!V58="","",男子名簿!V58)</f>
        <v/>
      </c>
      <c r="W58" s="132">
        <v>0</v>
      </c>
      <c r="X58" s="132">
        <v>2</v>
      </c>
      <c r="Y58" s="132" t="str">
        <f>IF(男子名簿!Y58="","",VLOOKUP(男子名簿!Y58,管理者シート!$B$9:$C$27,2,FALSE))</f>
        <v/>
      </c>
      <c r="Z58" s="132" t="str">
        <f>IF(男子名簿!Z58="","",男子名簿!Z58)</f>
        <v/>
      </c>
      <c r="AA58" s="132">
        <v>0</v>
      </c>
      <c r="AB58" s="132">
        <v>2</v>
      </c>
      <c r="AC58" s="132" t="str">
        <f>IF(男子名簿!AC58="","",13)</f>
        <v/>
      </c>
      <c r="AD58" s="132" t="str">
        <f>IF(男子名簿!AD58="","",男子名簿!AD58)</f>
        <v/>
      </c>
      <c r="AE58" s="132">
        <v>0</v>
      </c>
      <c r="AF58" s="132">
        <v>2</v>
      </c>
      <c r="AG58" s="132" t="str">
        <f>IF(男子名簿!AG58="","",35)</f>
        <v/>
      </c>
      <c r="AH58" s="132" t="str">
        <f>IF(男子名簿!AH58="","",男子名簿!AH58)</f>
        <v/>
      </c>
      <c r="AI58" s="132">
        <v>0</v>
      </c>
      <c r="AJ58" s="132">
        <v>2</v>
      </c>
    </row>
    <row r="59" spans="1:36" x14ac:dyDescent="0.25">
      <c r="A59" s="99"/>
      <c r="B59" s="132" t="str">
        <f>IF(男子名簿!B59="","",男子名簿!B59)</f>
        <v/>
      </c>
      <c r="C59" s="99"/>
      <c r="D59" s="99" t="str">
        <f>IF(男子名簿!D59="","",男子名簿!D59)</f>
        <v/>
      </c>
      <c r="E59" s="132" t="str">
        <f>IF(男子名簿!E59="","",男子名簿!E59)</f>
        <v/>
      </c>
      <c r="F59" s="132" t="str">
        <f>IF(男子名簿!F59="","",男子名簿!F59)</f>
        <v/>
      </c>
      <c r="G59" s="132" t="str">
        <f>IF(男子名簿!G59="","",男子名簿!G59)</f>
        <v/>
      </c>
      <c r="H59" s="132" t="str">
        <f>IF(男子名簿!H59="","",男子名簿!H59)</f>
        <v/>
      </c>
      <c r="I59" s="132" t="str">
        <f>IF(男子名簿!I59="","",男子名簿!I59)</f>
        <v/>
      </c>
      <c r="J59" s="132" t="str">
        <f>IF(男子名簿!J59="","",男子名簿!J59)</f>
        <v/>
      </c>
      <c r="K59" s="132">
        <f>IF(男子名簿!K59="","",男子名簿!K59)</f>
        <v>1</v>
      </c>
      <c r="L59" s="200" t="str">
        <f>IF(男子名簿!L59="","",男子名簿!L59)</f>
        <v/>
      </c>
      <c r="M59" s="200" t="str">
        <f>IF(男子名簿!M59="","",男子名簿!M59)</f>
        <v/>
      </c>
      <c r="N59" s="200" t="str">
        <f>IF(男子名簿!N59="","",男子名簿!N59)</f>
        <v/>
      </c>
      <c r="O59" s="132" t="s">
        <v>191</v>
      </c>
      <c r="P59" s="132"/>
      <c r="Q59" s="132" t="str">
        <f>IF(男子名簿!Q59="","",VLOOKUP(男子名簿!Q59,管理者シート!$B$9:$C$44,2,FALSE))</f>
        <v/>
      </c>
      <c r="R59" s="132" t="str">
        <f>IF(男子名簿!R59="","",男子名簿!R59)</f>
        <v/>
      </c>
      <c r="S59" s="132">
        <v>0</v>
      </c>
      <c r="T59" s="132">
        <v>2</v>
      </c>
      <c r="U59" s="132" t="str">
        <f>IF(男子名簿!U59="","",VLOOKUP(男子名簿!U59,管理者シート!$B$9:$C$44,2,FALSE))</f>
        <v/>
      </c>
      <c r="V59" s="132" t="str">
        <f>IF(男子名簿!V59="","",男子名簿!V59)</f>
        <v/>
      </c>
      <c r="W59" s="132">
        <v>0</v>
      </c>
      <c r="X59" s="132">
        <v>2</v>
      </c>
      <c r="Y59" s="132" t="str">
        <f>IF(男子名簿!Y59="","",VLOOKUP(男子名簿!Y59,管理者シート!$B$9:$C$27,2,FALSE))</f>
        <v/>
      </c>
      <c r="Z59" s="132" t="str">
        <f>IF(男子名簿!Z59="","",男子名簿!Z59)</f>
        <v/>
      </c>
      <c r="AA59" s="132">
        <v>0</v>
      </c>
      <c r="AB59" s="132">
        <v>2</v>
      </c>
      <c r="AC59" s="132" t="str">
        <f>IF(男子名簿!AC59="","",13)</f>
        <v/>
      </c>
      <c r="AD59" s="132" t="str">
        <f>IF(男子名簿!AD59="","",男子名簿!AD59)</f>
        <v/>
      </c>
      <c r="AE59" s="132">
        <v>0</v>
      </c>
      <c r="AF59" s="132">
        <v>2</v>
      </c>
      <c r="AG59" s="132" t="str">
        <f>IF(男子名簿!AG59="","",35)</f>
        <v/>
      </c>
      <c r="AH59" s="132" t="str">
        <f>IF(男子名簿!AH59="","",男子名簿!AH59)</f>
        <v/>
      </c>
      <c r="AI59" s="132">
        <v>0</v>
      </c>
      <c r="AJ59" s="132">
        <v>2</v>
      </c>
    </row>
    <row r="60" spans="1:36" x14ac:dyDescent="0.25">
      <c r="A60" s="99"/>
      <c r="B60" s="132" t="str">
        <f>IF(男子名簿!B60="","",男子名簿!B60)</f>
        <v/>
      </c>
      <c r="C60" s="99"/>
      <c r="D60" s="99" t="str">
        <f>IF(男子名簿!D60="","",男子名簿!D60)</f>
        <v/>
      </c>
      <c r="E60" s="132" t="str">
        <f>IF(男子名簿!E60="","",男子名簿!E60)</f>
        <v/>
      </c>
      <c r="F60" s="132" t="str">
        <f>IF(男子名簿!F60="","",男子名簿!F60)</f>
        <v/>
      </c>
      <c r="G60" s="132" t="str">
        <f>IF(男子名簿!G60="","",男子名簿!G60)</f>
        <v/>
      </c>
      <c r="H60" s="132" t="str">
        <f>IF(男子名簿!H60="","",男子名簿!H60)</f>
        <v/>
      </c>
      <c r="I60" s="132" t="str">
        <f>IF(男子名簿!I60="","",男子名簿!I60)</f>
        <v/>
      </c>
      <c r="J60" s="132" t="str">
        <f>IF(男子名簿!J60="","",男子名簿!J60)</f>
        <v/>
      </c>
      <c r="K60" s="132">
        <f>IF(男子名簿!K60="","",男子名簿!K60)</f>
        <v>1</v>
      </c>
      <c r="L60" s="200" t="str">
        <f>IF(男子名簿!L60="","",男子名簿!L60)</f>
        <v/>
      </c>
      <c r="M60" s="200" t="str">
        <f>IF(男子名簿!M60="","",男子名簿!M60)</f>
        <v/>
      </c>
      <c r="N60" s="200" t="str">
        <f>IF(男子名簿!N60="","",男子名簿!N60)</f>
        <v/>
      </c>
      <c r="O60" s="132" t="s">
        <v>191</v>
      </c>
      <c r="P60" s="132"/>
      <c r="Q60" s="132" t="str">
        <f>IF(男子名簿!Q60="","",VLOOKUP(男子名簿!Q60,管理者シート!$B$9:$C$44,2,FALSE))</f>
        <v/>
      </c>
      <c r="R60" s="132" t="str">
        <f>IF(男子名簿!R60="","",男子名簿!R60)</f>
        <v/>
      </c>
      <c r="S60" s="132">
        <v>0</v>
      </c>
      <c r="T60" s="132">
        <v>2</v>
      </c>
      <c r="U60" s="132" t="str">
        <f>IF(男子名簿!U60="","",VLOOKUP(男子名簿!U60,管理者シート!$B$9:$C$44,2,FALSE))</f>
        <v/>
      </c>
      <c r="V60" s="132" t="str">
        <f>IF(男子名簿!V60="","",男子名簿!V60)</f>
        <v/>
      </c>
      <c r="W60" s="132">
        <v>0</v>
      </c>
      <c r="X60" s="132">
        <v>2</v>
      </c>
      <c r="Y60" s="132" t="str">
        <f>IF(男子名簿!Y60="","",VLOOKUP(男子名簿!Y60,管理者シート!$B$9:$C$27,2,FALSE))</f>
        <v/>
      </c>
      <c r="Z60" s="132" t="str">
        <f>IF(男子名簿!Z60="","",男子名簿!Z60)</f>
        <v/>
      </c>
      <c r="AA60" s="132">
        <v>0</v>
      </c>
      <c r="AB60" s="132">
        <v>2</v>
      </c>
      <c r="AC60" s="132" t="str">
        <f>IF(男子名簿!AC60="","",13)</f>
        <v/>
      </c>
      <c r="AD60" s="132" t="str">
        <f>IF(男子名簿!AD60="","",男子名簿!AD60)</f>
        <v/>
      </c>
      <c r="AE60" s="132">
        <v>0</v>
      </c>
      <c r="AF60" s="132">
        <v>2</v>
      </c>
      <c r="AG60" s="132" t="str">
        <f>IF(男子名簿!AG60="","",35)</f>
        <v/>
      </c>
      <c r="AH60" s="132" t="str">
        <f>IF(男子名簿!AH60="","",男子名簿!AH60)</f>
        <v/>
      </c>
      <c r="AI60" s="132">
        <v>0</v>
      </c>
      <c r="AJ60" s="132">
        <v>2</v>
      </c>
    </row>
    <row r="61" spans="1:36" x14ac:dyDescent="0.25">
      <c r="A61" s="99"/>
      <c r="B61" s="132" t="str">
        <f>IF(男子名簿!B61="","",男子名簿!B61)</f>
        <v/>
      </c>
      <c r="C61" s="99"/>
      <c r="D61" s="99" t="str">
        <f>IF(男子名簿!D61="","",男子名簿!D61)</f>
        <v/>
      </c>
      <c r="E61" s="132" t="str">
        <f>IF(男子名簿!E61="","",男子名簿!E61)</f>
        <v/>
      </c>
      <c r="F61" s="132" t="str">
        <f>IF(男子名簿!F61="","",男子名簿!F61)</f>
        <v/>
      </c>
      <c r="G61" s="132" t="str">
        <f>IF(男子名簿!G61="","",男子名簿!G61)</f>
        <v/>
      </c>
      <c r="H61" s="132" t="str">
        <f>IF(男子名簿!H61="","",男子名簿!H61)</f>
        <v/>
      </c>
      <c r="I61" s="132" t="str">
        <f>IF(男子名簿!I61="","",男子名簿!I61)</f>
        <v/>
      </c>
      <c r="J61" s="132" t="str">
        <f>IF(男子名簿!J61="","",男子名簿!J61)</f>
        <v/>
      </c>
      <c r="K61" s="132">
        <f>IF(男子名簿!K61="","",男子名簿!K61)</f>
        <v>1</v>
      </c>
      <c r="L61" s="200" t="str">
        <f>IF(男子名簿!L61="","",男子名簿!L61)</f>
        <v/>
      </c>
      <c r="M61" s="200" t="str">
        <f>IF(男子名簿!M61="","",男子名簿!M61)</f>
        <v/>
      </c>
      <c r="N61" s="200" t="str">
        <f>IF(男子名簿!N61="","",男子名簿!N61)</f>
        <v/>
      </c>
      <c r="O61" s="132" t="s">
        <v>191</v>
      </c>
      <c r="P61" s="132"/>
      <c r="Q61" s="132" t="str">
        <f>IF(男子名簿!Q61="","",VLOOKUP(男子名簿!Q61,管理者シート!$B$9:$C$44,2,FALSE))</f>
        <v/>
      </c>
      <c r="R61" s="132" t="str">
        <f>IF(男子名簿!R61="","",男子名簿!R61)</f>
        <v/>
      </c>
      <c r="S61" s="132">
        <v>0</v>
      </c>
      <c r="T61" s="132">
        <v>2</v>
      </c>
      <c r="U61" s="132" t="str">
        <f>IF(男子名簿!U61="","",VLOOKUP(男子名簿!U61,管理者シート!$B$9:$C$44,2,FALSE))</f>
        <v/>
      </c>
      <c r="V61" s="132" t="str">
        <f>IF(男子名簿!V61="","",男子名簿!V61)</f>
        <v/>
      </c>
      <c r="W61" s="132">
        <v>0</v>
      </c>
      <c r="X61" s="132">
        <v>2</v>
      </c>
      <c r="Y61" s="132" t="str">
        <f>IF(男子名簿!Y61="","",VLOOKUP(男子名簿!Y61,管理者シート!$B$9:$C$27,2,FALSE))</f>
        <v/>
      </c>
      <c r="Z61" s="132" t="str">
        <f>IF(男子名簿!Z61="","",男子名簿!Z61)</f>
        <v/>
      </c>
      <c r="AA61" s="132">
        <v>0</v>
      </c>
      <c r="AB61" s="132">
        <v>2</v>
      </c>
      <c r="AC61" s="132" t="str">
        <f>IF(男子名簿!AC61="","",13)</f>
        <v/>
      </c>
      <c r="AD61" s="132" t="str">
        <f>IF(男子名簿!AD61="","",男子名簿!AD61)</f>
        <v/>
      </c>
      <c r="AE61" s="132">
        <v>0</v>
      </c>
      <c r="AF61" s="132">
        <v>2</v>
      </c>
      <c r="AG61" s="132" t="str">
        <f>IF(男子名簿!AG61="","",35)</f>
        <v/>
      </c>
      <c r="AH61" s="132" t="str">
        <f>IF(男子名簿!AH61="","",男子名簿!AH61)</f>
        <v/>
      </c>
      <c r="AI61" s="132">
        <v>0</v>
      </c>
      <c r="AJ61" s="132">
        <v>2</v>
      </c>
    </row>
    <row r="62" spans="1:36" x14ac:dyDescent="0.25">
      <c r="A62" s="99"/>
      <c r="B62" s="132" t="str">
        <f>IF(男子名簿!B62="","",男子名簿!B62)</f>
        <v/>
      </c>
      <c r="C62" s="99"/>
      <c r="D62" s="99" t="str">
        <f>IF(男子名簿!D62="","",男子名簿!D62)</f>
        <v/>
      </c>
      <c r="E62" s="132" t="str">
        <f>IF(男子名簿!E62="","",男子名簿!E62)</f>
        <v/>
      </c>
      <c r="F62" s="132" t="str">
        <f>IF(男子名簿!F62="","",男子名簿!F62)</f>
        <v/>
      </c>
      <c r="G62" s="132" t="str">
        <f>IF(男子名簿!G62="","",男子名簿!G62)</f>
        <v/>
      </c>
      <c r="H62" s="132" t="str">
        <f>IF(男子名簿!H62="","",男子名簿!H62)</f>
        <v/>
      </c>
      <c r="I62" s="132" t="str">
        <f>IF(男子名簿!I62="","",男子名簿!I62)</f>
        <v/>
      </c>
      <c r="J62" s="132" t="str">
        <f>IF(男子名簿!J62="","",男子名簿!J62)</f>
        <v/>
      </c>
      <c r="K62" s="132">
        <f>IF(男子名簿!K62="","",男子名簿!K62)</f>
        <v>1</v>
      </c>
      <c r="L62" s="200" t="str">
        <f>IF(男子名簿!L62="","",男子名簿!L62)</f>
        <v/>
      </c>
      <c r="M62" s="200" t="str">
        <f>IF(男子名簿!M62="","",男子名簿!M62)</f>
        <v/>
      </c>
      <c r="N62" s="200" t="str">
        <f>IF(男子名簿!N62="","",男子名簿!N62)</f>
        <v/>
      </c>
      <c r="O62" s="132" t="s">
        <v>191</v>
      </c>
      <c r="P62" s="132"/>
      <c r="Q62" s="132" t="str">
        <f>IF(男子名簿!Q62="","",VLOOKUP(男子名簿!Q62,管理者シート!$B$9:$C$44,2,FALSE))</f>
        <v/>
      </c>
      <c r="R62" s="132" t="str">
        <f>IF(男子名簿!R62="","",男子名簿!R62)</f>
        <v/>
      </c>
      <c r="S62" s="132">
        <v>0</v>
      </c>
      <c r="T62" s="132">
        <v>2</v>
      </c>
      <c r="U62" s="132" t="str">
        <f>IF(男子名簿!U62="","",VLOOKUP(男子名簿!U62,管理者シート!$B$9:$C$44,2,FALSE))</f>
        <v/>
      </c>
      <c r="V62" s="132" t="str">
        <f>IF(男子名簿!V62="","",男子名簿!V62)</f>
        <v/>
      </c>
      <c r="W62" s="132">
        <v>0</v>
      </c>
      <c r="X62" s="132">
        <v>2</v>
      </c>
      <c r="Y62" s="132" t="str">
        <f>IF(男子名簿!Y62="","",VLOOKUP(男子名簿!Y62,管理者シート!$B$9:$C$27,2,FALSE))</f>
        <v/>
      </c>
      <c r="Z62" s="132" t="str">
        <f>IF(男子名簿!Z62="","",男子名簿!Z62)</f>
        <v/>
      </c>
      <c r="AA62" s="132">
        <v>0</v>
      </c>
      <c r="AB62" s="132">
        <v>2</v>
      </c>
      <c r="AC62" s="132" t="str">
        <f>IF(男子名簿!AC62="","",13)</f>
        <v/>
      </c>
      <c r="AD62" s="132" t="str">
        <f>IF(男子名簿!AD62="","",男子名簿!AD62)</f>
        <v/>
      </c>
      <c r="AE62" s="132">
        <v>0</v>
      </c>
      <c r="AF62" s="132">
        <v>2</v>
      </c>
      <c r="AG62" s="132" t="str">
        <f>IF(男子名簿!AG62="","",35)</f>
        <v/>
      </c>
      <c r="AH62" s="132" t="str">
        <f>IF(男子名簿!AH62="","",男子名簿!AH62)</f>
        <v/>
      </c>
      <c r="AI62" s="132">
        <v>0</v>
      </c>
      <c r="AJ62" s="132">
        <v>2</v>
      </c>
    </row>
    <row r="63" spans="1:36" x14ac:dyDescent="0.25">
      <c r="A63" s="99"/>
      <c r="B63" s="132" t="str">
        <f>IF(男子名簿!B63="","",男子名簿!B63)</f>
        <v/>
      </c>
      <c r="C63" s="99"/>
      <c r="D63" s="99" t="str">
        <f>IF(男子名簿!D63="","",男子名簿!D63)</f>
        <v/>
      </c>
      <c r="E63" s="132" t="str">
        <f>IF(男子名簿!E63="","",男子名簿!E63)</f>
        <v/>
      </c>
      <c r="F63" s="132" t="str">
        <f>IF(男子名簿!F63="","",男子名簿!F63)</f>
        <v/>
      </c>
      <c r="G63" s="132" t="str">
        <f>IF(男子名簿!G63="","",男子名簿!G63)</f>
        <v/>
      </c>
      <c r="H63" s="132" t="str">
        <f>IF(男子名簿!H63="","",男子名簿!H63)</f>
        <v/>
      </c>
      <c r="I63" s="132" t="str">
        <f>IF(男子名簿!I63="","",男子名簿!I63)</f>
        <v/>
      </c>
      <c r="J63" s="132" t="str">
        <f>IF(男子名簿!J63="","",男子名簿!J63)</f>
        <v/>
      </c>
      <c r="K63" s="132">
        <f>IF(男子名簿!K63="","",男子名簿!K63)</f>
        <v>1</v>
      </c>
      <c r="L63" s="200" t="str">
        <f>IF(男子名簿!L63="","",男子名簿!L63)</f>
        <v/>
      </c>
      <c r="M63" s="200" t="str">
        <f>IF(男子名簿!M63="","",男子名簿!M63)</f>
        <v/>
      </c>
      <c r="N63" s="200" t="str">
        <f>IF(男子名簿!N63="","",男子名簿!N63)</f>
        <v/>
      </c>
      <c r="O63" s="132" t="s">
        <v>191</v>
      </c>
      <c r="P63" s="132"/>
      <c r="Q63" s="132" t="str">
        <f>IF(男子名簿!Q63="","",VLOOKUP(男子名簿!Q63,管理者シート!$B$9:$C$44,2,FALSE))</f>
        <v/>
      </c>
      <c r="R63" s="132" t="str">
        <f>IF(男子名簿!R63="","",男子名簿!R63)</f>
        <v/>
      </c>
      <c r="S63" s="132">
        <v>0</v>
      </c>
      <c r="T63" s="132">
        <v>2</v>
      </c>
      <c r="U63" s="132" t="str">
        <f>IF(男子名簿!U63="","",VLOOKUP(男子名簿!U63,管理者シート!$B$9:$C$44,2,FALSE))</f>
        <v/>
      </c>
      <c r="V63" s="132" t="str">
        <f>IF(男子名簿!V63="","",男子名簿!V63)</f>
        <v/>
      </c>
      <c r="W63" s="132">
        <v>0</v>
      </c>
      <c r="X63" s="132">
        <v>2</v>
      </c>
      <c r="Y63" s="132" t="str">
        <f>IF(男子名簿!Y63="","",VLOOKUP(男子名簿!Y63,管理者シート!$B$9:$C$27,2,FALSE))</f>
        <v/>
      </c>
      <c r="Z63" s="132" t="str">
        <f>IF(男子名簿!Z63="","",男子名簿!Z63)</f>
        <v/>
      </c>
      <c r="AA63" s="132">
        <v>0</v>
      </c>
      <c r="AB63" s="132">
        <v>2</v>
      </c>
      <c r="AC63" s="132" t="str">
        <f>IF(男子名簿!AC63="","",13)</f>
        <v/>
      </c>
      <c r="AD63" s="132" t="str">
        <f>IF(男子名簿!AD63="","",男子名簿!AD63)</f>
        <v/>
      </c>
      <c r="AE63" s="132">
        <v>0</v>
      </c>
      <c r="AF63" s="132">
        <v>2</v>
      </c>
      <c r="AG63" s="132" t="str">
        <f>IF(男子名簿!AG63="","",35)</f>
        <v/>
      </c>
      <c r="AH63" s="132" t="str">
        <f>IF(男子名簿!AH63="","",男子名簿!AH63)</f>
        <v/>
      </c>
      <c r="AI63" s="132">
        <v>0</v>
      </c>
      <c r="AJ63" s="132">
        <v>2</v>
      </c>
    </row>
    <row r="64" spans="1:36" x14ac:dyDescent="0.25">
      <c r="A64" s="99"/>
      <c r="B64" s="132" t="str">
        <f>IF(男子名簿!B64="","",男子名簿!B64)</f>
        <v/>
      </c>
      <c r="C64" s="99"/>
      <c r="D64" s="99" t="str">
        <f>IF(男子名簿!D64="","",男子名簿!D64)</f>
        <v/>
      </c>
      <c r="E64" s="132" t="str">
        <f>IF(男子名簿!E64="","",男子名簿!E64)</f>
        <v/>
      </c>
      <c r="F64" s="132" t="str">
        <f>IF(男子名簿!F64="","",男子名簿!F64)</f>
        <v/>
      </c>
      <c r="G64" s="132" t="str">
        <f>IF(男子名簿!G64="","",男子名簿!G64)</f>
        <v/>
      </c>
      <c r="H64" s="132" t="str">
        <f>IF(男子名簿!H64="","",男子名簿!H64)</f>
        <v/>
      </c>
      <c r="I64" s="132" t="str">
        <f>IF(男子名簿!I64="","",男子名簿!I64)</f>
        <v/>
      </c>
      <c r="J64" s="132" t="str">
        <f>IF(男子名簿!J64="","",男子名簿!J64)</f>
        <v/>
      </c>
      <c r="K64" s="132">
        <f>IF(男子名簿!K64="","",男子名簿!K64)</f>
        <v>1</v>
      </c>
      <c r="L64" s="200" t="str">
        <f>IF(男子名簿!L64="","",男子名簿!L64)</f>
        <v/>
      </c>
      <c r="M64" s="200" t="str">
        <f>IF(男子名簿!M64="","",男子名簿!M64)</f>
        <v/>
      </c>
      <c r="N64" s="200" t="str">
        <f>IF(男子名簿!N64="","",男子名簿!N64)</f>
        <v/>
      </c>
      <c r="O64" s="132" t="s">
        <v>191</v>
      </c>
      <c r="P64" s="132"/>
      <c r="Q64" s="132" t="str">
        <f>IF(男子名簿!Q64="","",VLOOKUP(男子名簿!Q64,管理者シート!$B$9:$C$44,2,FALSE))</f>
        <v/>
      </c>
      <c r="R64" s="132" t="str">
        <f>IF(男子名簿!R64="","",男子名簿!R64)</f>
        <v/>
      </c>
      <c r="S64" s="132">
        <v>0</v>
      </c>
      <c r="T64" s="132">
        <v>2</v>
      </c>
      <c r="U64" s="132" t="str">
        <f>IF(男子名簿!U64="","",VLOOKUP(男子名簿!U64,管理者シート!$B$9:$C$44,2,FALSE))</f>
        <v/>
      </c>
      <c r="V64" s="132" t="str">
        <f>IF(男子名簿!V64="","",男子名簿!V64)</f>
        <v/>
      </c>
      <c r="W64" s="132">
        <v>0</v>
      </c>
      <c r="X64" s="132">
        <v>2</v>
      </c>
      <c r="Y64" s="132" t="str">
        <f>IF(男子名簿!Y64="","",VLOOKUP(男子名簿!Y64,管理者シート!$B$9:$C$27,2,FALSE))</f>
        <v/>
      </c>
      <c r="Z64" s="132" t="str">
        <f>IF(男子名簿!Z64="","",男子名簿!Z64)</f>
        <v/>
      </c>
      <c r="AA64" s="132">
        <v>0</v>
      </c>
      <c r="AB64" s="132">
        <v>2</v>
      </c>
      <c r="AC64" s="132" t="str">
        <f>IF(男子名簿!AC64="","",13)</f>
        <v/>
      </c>
      <c r="AD64" s="132" t="str">
        <f>IF(男子名簿!AD64="","",男子名簿!AD64)</f>
        <v/>
      </c>
      <c r="AE64" s="132">
        <v>0</v>
      </c>
      <c r="AF64" s="132">
        <v>2</v>
      </c>
      <c r="AG64" s="132" t="str">
        <f>IF(男子名簿!AG64="","",35)</f>
        <v/>
      </c>
      <c r="AH64" s="132" t="str">
        <f>IF(男子名簿!AH64="","",男子名簿!AH64)</f>
        <v/>
      </c>
      <c r="AI64" s="132">
        <v>0</v>
      </c>
      <c r="AJ64" s="132">
        <v>2</v>
      </c>
    </row>
    <row r="65" spans="1:36" x14ac:dyDescent="0.25">
      <c r="A65" s="99"/>
      <c r="B65" s="132" t="str">
        <f>IF(男子名簿!B65="","",男子名簿!B65)</f>
        <v/>
      </c>
      <c r="C65" s="99"/>
      <c r="D65" s="99" t="str">
        <f>IF(男子名簿!D65="","",男子名簿!D65)</f>
        <v/>
      </c>
      <c r="E65" s="132" t="str">
        <f>IF(男子名簿!E65="","",男子名簿!E65)</f>
        <v/>
      </c>
      <c r="F65" s="132" t="str">
        <f>IF(男子名簿!F65="","",男子名簿!F65)</f>
        <v/>
      </c>
      <c r="G65" s="132" t="str">
        <f>IF(男子名簿!G65="","",男子名簿!G65)</f>
        <v/>
      </c>
      <c r="H65" s="132" t="str">
        <f>IF(男子名簿!H65="","",男子名簿!H65)</f>
        <v/>
      </c>
      <c r="I65" s="132" t="str">
        <f>IF(男子名簿!I65="","",男子名簿!I65)</f>
        <v/>
      </c>
      <c r="J65" s="132" t="str">
        <f>IF(男子名簿!J65="","",男子名簿!J65)</f>
        <v/>
      </c>
      <c r="K65" s="132">
        <f>IF(男子名簿!K65="","",男子名簿!K65)</f>
        <v>1</v>
      </c>
      <c r="L65" s="200" t="str">
        <f>IF(男子名簿!L65="","",男子名簿!L65)</f>
        <v/>
      </c>
      <c r="M65" s="200" t="str">
        <f>IF(男子名簿!M65="","",男子名簿!M65)</f>
        <v/>
      </c>
      <c r="N65" s="200" t="str">
        <f>IF(男子名簿!N65="","",男子名簿!N65)</f>
        <v/>
      </c>
      <c r="O65" s="132" t="s">
        <v>191</v>
      </c>
      <c r="P65" s="132"/>
      <c r="Q65" s="132" t="str">
        <f>IF(男子名簿!Q65="","",VLOOKUP(男子名簿!Q65,管理者シート!$B$9:$C$44,2,FALSE))</f>
        <v/>
      </c>
      <c r="R65" s="132" t="str">
        <f>IF(男子名簿!R65="","",男子名簿!R65)</f>
        <v/>
      </c>
      <c r="S65" s="132">
        <v>0</v>
      </c>
      <c r="T65" s="132">
        <v>2</v>
      </c>
      <c r="U65" s="132" t="str">
        <f>IF(男子名簿!U65="","",VLOOKUP(男子名簿!U65,管理者シート!$B$9:$C$44,2,FALSE))</f>
        <v/>
      </c>
      <c r="V65" s="132" t="str">
        <f>IF(男子名簿!V65="","",男子名簿!V65)</f>
        <v/>
      </c>
      <c r="W65" s="132">
        <v>0</v>
      </c>
      <c r="X65" s="132">
        <v>2</v>
      </c>
      <c r="Y65" s="132" t="str">
        <f>IF(男子名簿!Y65="","",VLOOKUP(男子名簿!Y65,管理者シート!$B$9:$C$27,2,FALSE))</f>
        <v/>
      </c>
      <c r="Z65" s="132" t="str">
        <f>IF(男子名簿!Z65="","",男子名簿!Z65)</f>
        <v/>
      </c>
      <c r="AA65" s="132">
        <v>0</v>
      </c>
      <c r="AB65" s="132">
        <v>2</v>
      </c>
      <c r="AC65" s="132" t="str">
        <f>IF(男子名簿!AC65="","",13)</f>
        <v/>
      </c>
      <c r="AD65" s="132" t="str">
        <f>IF(男子名簿!AD65="","",男子名簿!AD65)</f>
        <v/>
      </c>
      <c r="AE65" s="132">
        <v>0</v>
      </c>
      <c r="AF65" s="132">
        <v>2</v>
      </c>
      <c r="AG65" s="132" t="str">
        <f>IF(男子名簿!AG65="","",35)</f>
        <v/>
      </c>
      <c r="AH65" s="132" t="str">
        <f>IF(男子名簿!AH65="","",男子名簿!AH65)</f>
        <v/>
      </c>
      <c r="AI65" s="132">
        <v>0</v>
      </c>
      <c r="AJ65" s="132">
        <v>2</v>
      </c>
    </row>
    <row r="66" spans="1:36" x14ac:dyDescent="0.25">
      <c r="A66" s="99"/>
      <c r="B66" s="132" t="str">
        <f>IF(男子名簿!B66="","",男子名簿!B66)</f>
        <v/>
      </c>
      <c r="C66" s="99"/>
      <c r="D66" s="99" t="str">
        <f>IF(男子名簿!D66="","",男子名簿!D66)</f>
        <v/>
      </c>
      <c r="E66" s="132" t="str">
        <f>IF(男子名簿!E66="","",男子名簿!E66)</f>
        <v/>
      </c>
      <c r="F66" s="132" t="str">
        <f>IF(男子名簿!F66="","",男子名簿!F66)</f>
        <v/>
      </c>
      <c r="G66" s="132" t="str">
        <f>IF(男子名簿!G66="","",男子名簿!G66)</f>
        <v/>
      </c>
      <c r="H66" s="132" t="str">
        <f>IF(男子名簿!H66="","",男子名簿!H66)</f>
        <v/>
      </c>
      <c r="I66" s="132" t="str">
        <f>IF(男子名簿!I66="","",男子名簿!I66)</f>
        <v/>
      </c>
      <c r="J66" s="132" t="str">
        <f>IF(男子名簿!J66="","",男子名簿!J66)</f>
        <v/>
      </c>
      <c r="K66" s="132">
        <f>IF(男子名簿!K66="","",男子名簿!K66)</f>
        <v>1</v>
      </c>
      <c r="L66" s="200" t="str">
        <f>IF(男子名簿!L66="","",男子名簿!L66)</f>
        <v/>
      </c>
      <c r="M66" s="200" t="str">
        <f>IF(男子名簿!M66="","",男子名簿!M66)</f>
        <v/>
      </c>
      <c r="N66" s="200" t="str">
        <f>IF(男子名簿!N66="","",男子名簿!N66)</f>
        <v/>
      </c>
      <c r="O66" s="132" t="s">
        <v>191</v>
      </c>
      <c r="P66" s="132"/>
      <c r="Q66" s="132" t="str">
        <f>IF(男子名簿!Q66="","",VLOOKUP(男子名簿!Q66,管理者シート!$B$9:$C$44,2,FALSE))</f>
        <v/>
      </c>
      <c r="R66" s="132" t="str">
        <f>IF(男子名簿!R66="","",男子名簿!R66)</f>
        <v/>
      </c>
      <c r="S66" s="132">
        <v>0</v>
      </c>
      <c r="T66" s="132">
        <v>2</v>
      </c>
      <c r="U66" s="132" t="str">
        <f>IF(男子名簿!U66="","",VLOOKUP(男子名簿!U66,管理者シート!$B$9:$C$44,2,FALSE))</f>
        <v/>
      </c>
      <c r="V66" s="132" t="str">
        <f>IF(男子名簿!V66="","",男子名簿!V66)</f>
        <v/>
      </c>
      <c r="W66" s="132">
        <v>0</v>
      </c>
      <c r="X66" s="132">
        <v>2</v>
      </c>
      <c r="Y66" s="132" t="str">
        <f>IF(男子名簿!Y66="","",VLOOKUP(男子名簿!Y66,管理者シート!$B$9:$C$27,2,FALSE))</f>
        <v/>
      </c>
      <c r="Z66" s="132" t="str">
        <f>IF(男子名簿!Z66="","",男子名簿!Z66)</f>
        <v/>
      </c>
      <c r="AA66" s="132">
        <v>0</v>
      </c>
      <c r="AB66" s="132">
        <v>2</v>
      </c>
      <c r="AC66" s="132" t="str">
        <f>IF(男子名簿!AC66="","",13)</f>
        <v/>
      </c>
      <c r="AD66" s="132" t="str">
        <f>IF(男子名簿!AD66="","",男子名簿!AD66)</f>
        <v/>
      </c>
      <c r="AE66" s="132">
        <v>0</v>
      </c>
      <c r="AF66" s="132">
        <v>2</v>
      </c>
      <c r="AG66" s="132" t="str">
        <f>IF(男子名簿!AG66="","",35)</f>
        <v/>
      </c>
      <c r="AH66" s="132" t="str">
        <f>IF(男子名簿!AH66="","",男子名簿!AH66)</f>
        <v/>
      </c>
      <c r="AI66" s="132">
        <v>0</v>
      </c>
      <c r="AJ66" s="132">
        <v>2</v>
      </c>
    </row>
    <row r="67" spans="1:36" x14ac:dyDescent="0.25">
      <c r="A67" s="99"/>
      <c r="B67" s="132" t="str">
        <f>IF(男子名簿!B67="","",男子名簿!B67)</f>
        <v/>
      </c>
      <c r="C67" s="99"/>
      <c r="D67" s="99" t="str">
        <f>IF(男子名簿!D67="","",男子名簿!D67)</f>
        <v/>
      </c>
      <c r="E67" s="132" t="str">
        <f>IF(男子名簿!E67="","",男子名簿!E67)</f>
        <v/>
      </c>
      <c r="F67" s="132" t="str">
        <f>IF(男子名簿!F67="","",男子名簿!F67)</f>
        <v/>
      </c>
      <c r="G67" s="132" t="str">
        <f>IF(男子名簿!G67="","",男子名簿!G67)</f>
        <v/>
      </c>
      <c r="H67" s="132" t="str">
        <f>IF(男子名簿!H67="","",男子名簿!H67)</f>
        <v/>
      </c>
      <c r="I67" s="132" t="str">
        <f>IF(男子名簿!I67="","",男子名簿!I67)</f>
        <v/>
      </c>
      <c r="J67" s="132" t="str">
        <f>IF(男子名簿!J67="","",男子名簿!J67)</f>
        <v/>
      </c>
      <c r="K67" s="132">
        <f>IF(男子名簿!K67="","",男子名簿!K67)</f>
        <v>1</v>
      </c>
      <c r="L67" s="200" t="str">
        <f>IF(男子名簿!L67="","",男子名簿!L67)</f>
        <v/>
      </c>
      <c r="M67" s="200" t="str">
        <f>IF(男子名簿!M67="","",男子名簿!M67)</f>
        <v/>
      </c>
      <c r="N67" s="200" t="str">
        <f>IF(男子名簿!N67="","",男子名簿!N67)</f>
        <v/>
      </c>
      <c r="O67" s="132" t="s">
        <v>191</v>
      </c>
      <c r="P67" s="132"/>
      <c r="Q67" s="132" t="str">
        <f>IF(男子名簿!Q67="","",VLOOKUP(男子名簿!Q67,管理者シート!$B$9:$C$44,2,FALSE))</f>
        <v/>
      </c>
      <c r="R67" s="132" t="str">
        <f>IF(男子名簿!R67="","",男子名簿!R67)</f>
        <v/>
      </c>
      <c r="S67" s="132">
        <v>0</v>
      </c>
      <c r="T67" s="132">
        <v>2</v>
      </c>
      <c r="U67" s="132" t="str">
        <f>IF(男子名簿!U67="","",VLOOKUP(男子名簿!U67,管理者シート!$B$9:$C$44,2,FALSE))</f>
        <v/>
      </c>
      <c r="V67" s="132" t="str">
        <f>IF(男子名簿!V67="","",男子名簿!V67)</f>
        <v/>
      </c>
      <c r="W67" s="132">
        <v>0</v>
      </c>
      <c r="X67" s="132">
        <v>2</v>
      </c>
      <c r="Y67" s="132" t="str">
        <f>IF(男子名簿!Y67="","",VLOOKUP(男子名簿!Y67,管理者シート!$B$9:$C$27,2,FALSE))</f>
        <v/>
      </c>
      <c r="Z67" s="132" t="str">
        <f>IF(男子名簿!Z67="","",男子名簿!Z67)</f>
        <v/>
      </c>
      <c r="AA67" s="132">
        <v>0</v>
      </c>
      <c r="AB67" s="132">
        <v>2</v>
      </c>
      <c r="AC67" s="132" t="str">
        <f>IF(男子名簿!AC67="","",13)</f>
        <v/>
      </c>
      <c r="AD67" s="132" t="str">
        <f>IF(男子名簿!AD67="","",男子名簿!AD67)</f>
        <v/>
      </c>
      <c r="AE67" s="132">
        <v>0</v>
      </c>
      <c r="AF67" s="132">
        <v>2</v>
      </c>
      <c r="AG67" s="132" t="str">
        <f>IF(男子名簿!AG67="","",35)</f>
        <v/>
      </c>
      <c r="AH67" s="132" t="str">
        <f>IF(男子名簿!AH67="","",男子名簿!AH67)</f>
        <v/>
      </c>
      <c r="AI67" s="132">
        <v>0</v>
      </c>
      <c r="AJ67" s="132">
        <v>2</v>
      </c>
    </row>
    <row r="68" spans="1:36" x14ac:dyDescent="0.25">
      <c r="A68" s="99"/>
      <c r="B68" s="132" t="str">
        <f>IF(男子名簿!B68="","",男子名簿!B68)</f>
        <v/>
      </c>
      <c r="C68" s="99"/>
      <c r="D68" s="99" t="str">
        <f>IF(男子名簿!D68="","",男子名簿!D68)</f>
        <v/>
      </c>
      <c r="E68" s="132" t="str">
        <f>IF(男子名簿!E68="","",男子名簿!E68)</f>
        <v/>
      </c>
      <c r="F68" s="132" t="str">
        <f>IF(男子名簿!F68="","",男子名簿!F68)</f>
        <v/>
      </c>
      <c r="G68" s="132" t="str">
        <f>IF(男子名簿!G68="","",男子名簿!G68)</f>
        <v/>
      </c>
      <c r="H68" s="132" t="str">
        <f>IF(男子名簿!H68="","",男子名簿!H68)</f>
        <v/>
      </c>
      <c r="I68" s="132" t="str">
        <f>IF(男子名簿!I68="","",男子名簿!I68)</f>
        <v/>
      </c>
      <c r="J68" s="132" t="str">
        <f>IF(男子名簿!J68="","",男子名簿!J68)</f>
        <v/>
      </c>
      <c r="K68" s="132">
        <f>IF(男子名簿!K68="","",男子名簿!K68)</f>
        <v>1</v>
      </c>
      <c r="L68" s="200" t="str">
        <f>IF(男子名簿!L68="","",男子名簿!L68)</f>
        <v/>
      </c>
      <c r="M68" s="200" t="str">
        <f>IF(男子名簿!M68="","",男子名簿!M68)</f>
        <v/>
      </c>
      <c r="N68" s="200" t="str">
        <f>IF(男子名簿!N68="","",男子名簿!N68)</f>
        <v/>
      </c>
      <c r="O68" s="132" t="s">
        <v>191</v>
      </c>
      <c r="P68" s="132"/>
      <c r="Q68" s="132" t="str">
        <f>IF(男子名簿!Q68="","",VLOOKUP(男子名簿!Q68,管理者シート!$B$9:$C$44,2,FALSE))</f>
        <v/>
      </c>
      <c r="R68" s="132" t="str">
        <f>IF(男子名簿!R68="","",男子名簿!R68)</f>
        <v/>
      </c>
      <c r="S68" s="132">
        <v>0</v>
      </c>
      <c r="T68" s="132">
        <v>2</v>
      </c>
      <c r="U68" s="132" t="str">
        <f>IF(男子名簿!U68="","",VLOOKUP(男子名簿!U68,管理者シート!$B$9:$C$44,2,FALSE))</f>
        <v/>
      </c>
      <c r="V68" s="132" t="str">
        <f>IF(男子名簿!V68="","",男子名簿!V68)</f>
        <v/>
      </c>
      <c r="W68" s="132">
        <v>0</v>
      </c>
      <c r="X68" s="132">
        <v>2</v>
      </c>
      <c r="Y68" s="132" t="str">
        <f>IF(男子名簿!Y68="","",VLOOKUP(男子名簿!Y68,管理者シート!$B$9:$C$27,2,FALSE))</f>
        <v/>
      </c>
      <c r="Z68" s="132" t="str">
        <f>IF(男子名簿!Z68="","",男子名簿!Z68)</f>
        <v/>
      </c>
      <c r="AA68" s="132">
        <v>0</v>
      </c>
      <c r="AB68" s="132">
        <v>2</v>
      </c>
      <c r="AC68" s="132" t="str">
        <f>IF(男子名簿!AC68="","",13)</f>
        <v/>
      </c>
      <c r="AD68" s="132" t="str">
        <f>IF(男子名簿!AD68="","",男子名簿!AD68)</f>
        <v/>
      </c>
      <c r="AE68" s="132">
        <v>0</v>
      </c>
      <c r="AF68" s="132">
        <v>2</v>
      </c>
      <c r="AG68" s="132" t="str">
        <f>IF(男子名簿!AG68="","",35)</f>
        <v/>
      </c>
      <c r="AH68" s="132" t="str">
        <f>IF(男子名簿!AH68="","",男子名簿!AH68)</f>
        <v/>
      </c>
      <c r="AI68" s="132">
        <v>0</v>
      </c>
      <c r="AJ68" s="132">
        <v>2</v>
      </c>
    </row>
    <row r="69" spans="1:36" x14ac:dyDescent="0.25">
      <c r="A69" s="99"/>
      <c r="B69" s="132" t="str">
        <f>IF(男子名簿!B69="","",男子名簿!B69)</f>
        <v/>
      </c>
      <c r="C69" s="99"/>
      <c r="D69" s="99" t="str">
        <f>IF(男子名簿!D69="","",男子名簿!D69)</f>
        <v/>
      </c>
      <c r="E69" s="132" t="str">
        <f>IF(男子名簿!E69="","",男子名簿!E69)</f>
        <v/>
      </c>
      <c r="F69" s="132" t="str">
        <f>IF(男子名簿!F69="","",男子名簿!F69)</f>
        <v/>
      </c>
      <c r="G69" s="132" t="str">
        <f>IF(男子名簿!G69="","",男子名簿!G69)</f>
        <v/>
      </c>
      <c r="H69" s="132" t="str">
        <f>IF(男子名簿!H69="","",男子名簿!H69)</f>
        <v/>
      </c>
      <c r="I69" s="132" t="str">
        <f>IF(男子名簿!I69="","",男子名簿!I69)</f>
        <v/>
      </c>
      <c r="J69" s="132" t="str">
        <f>IF(男子名簿!J69="","",男子名簿!J69)</f>
        <v/>
      </c>
      <c r="K69" s="132">
        <f>IF(男子名簿!K69="","",男子名簿!K69)</f>
        <v>1</v>
      </c>
      <c r="L69" s="200" t="str">
        <f>IF(男子名簿!L69="","",男子名簿!L69)</f>
        <v/>
      </c>
      <c r="M69" s="200" t="str">
        <f>IF(男子名簿!M69="","",男子名簿!M69)</f>
        <v/>
      </c>
      <c r="N69" s="200" t="str">
        <f>IF(男子名簿!N69="","",男子名簿!N69)</f>
        <v/>
      </c>
      <c r="O69" s="132" t="s">
        <v>191</v>
      </c>
      <c r="P69" s="132"/>
      <c r="Q69" s="132" t="str">
        <f>IF(男子名簿!Q69="","",VLOOKUP(男子名簿!Q69,管理者シート!$B$9:$C$44,2,FALSE))</f>
        <v/>
      </c>
      <c r="R69" s="132" t="str">
        <f>IF(男子名簿!R69="","",男子名簿!R69)</f>
        <v/>
      </c>
      <c r="S69" s="132">
        <v>0</v>
      </c>
      <c r="T69" s="132">
        <v>2</v>
      </c>
      <c r="U69" s="132" t="str">
        <f>IF(男子名簿!U69="","",VLOOKUP(男子名簿!U69,管理者シート!$B$9:$C$44,2,FALSE))</f>
        <v/>
      </c>
      <c r="V69" s="132" t="str">
        <f>IF(男子名簿!V69="","",男子名簿!V69)</f>
        <v/>
      </c>
      <c r="W69" s="132">
        <v>0</v>
      </c>
      <c r="X69" s="132">
        <v>2</v>
      </c>
      <c r="Y69" s="132" t="str">
        <f>IF(男子名簿!Y69="","",VLOOKUP(男子名簿!Y69,管理者シート!$B$9:$C$27,2,FALSE))</f>
        <v/>
      </c>
      <c r="Z69" s="132" t="str">
        <f>IF(男子名簿!Z69="","",男子名簿!Z69)</f>
        <v/>
      </c>
      <c r="AA69" s="132">
        <v>0</v>
      </c>
      <c r="AB69" s="132">
        <v>2</v>
      </c>
      <c r="AC69" s="132" t="str">
        <f>IF(男子名簿!AC69="","",13)</f>
        <v/>
      </c>
      <c r="AD69" s="132" t="str">
        <f>IF(男子名簿!AD69="","",男子名簿!AD69)</f>
        <v/>
      </c>
      <c r="AE69" s="132">
        <v>0</v>
      </c>
      <c r="AF69" s="132">
        <v>2</v>
      </c>
      <c r="AG69" s="132" t="str">
        <f>IF(男子名簿!AG69="","",35)</f>
        <v/>
      </c>
      <c r="AH69" s="132" t="str">
        <f>IF(男子名簿!AH69="","",男子名簿!AH69)</f>
        <v/>
      </c>
      <c r="AI69" s="132">
        <v>0</v>
      </c>
      <c r="AJ69" s="132">
        <v>2</v>
      </c>
    </row>
    <row r="70" spans="1:36" x14ac:dyDescent="0.25">
      <c r="A70" s="99"/>
      <c r="B70" s="132" t="str">
        <f>IF(男子名簿!B70="","",男子名簿!B70)</f>
        <v/>
      </c>
      <c r="C70" s="99"/>
      <c r="D70" s="99" t="str">
        <f>IF(男子名簿!D70="","",男子名簿!D70)</f>
        <v/>
      </c>
      <c r="E70" s="132" t="str">
        <f>IF(男子名簿!E70="","",男子名簿!E70)</f>
        <v/>
      </c>
      <c r="F70" s="132" t="str">
        <f>IF(男子名簿!F70="","",男子名簿!F70)</f>
        <v/>
      </c>
      <c r="G70" s="132" t="str">
        <f>IF(男子名簿!G70="","",男子名簿!G70)</f>
        <v/>
      </c>
      <c r="H70" s="132" t="str">
        <f>IF(男子名簿!H70="","",男子名簿!H70)</f>
        <v/>
      </c>
      <c r="I70" s="132" t="str">
        <f>IF(男子名簿!I70="","",男子名簿!I70)</f>
        <v/>
      </c>
      <c r="J70" s="132" t="str">
        <f>IF(男子名簿!J70="","",男子名簿!J70)</f>
        <v/>
      </c>
      <c r="K70" s="132">
        <f>IF(男子名簿!K70="","",男子名簿!K70)</f>
        <v>1</v>
      </c>
      <c r="L70" s="200" t="str">
        <f>IF(男子名簿!L70="","",男子名簿!L70)</f>
        <v/>
      </c>
      <c r="M70" s="200" t="str">
        <f>IF(男子名簿!M70="","",男子名簿!M70)</f>
        <v/>
      </c>
      <c r="N70" s="200" t="str">
        <f>IF(男子名簿!N70="","",男子名簿!N70)</f>
        <v/>
      </c>
      <c r="O70" s="132" t="s">
        <v>191</v>
      </c>
      <c r="P70" s="132"/>
      <c r="Q70" s="132" t="str">
        <f>IF(男子名簿!Q70="","",VLOOKUP(男子名簿!Q70,管理者シート!$B$9:$C$44,2,FALSE))</f>
        <v/>
      </c>
      <c r="R70" s="132" t="str">
        <f>IF(男子名簿!R70="","",男子名簿!R70)</f>
        <v/>
      </c>
      <c r="S70" s="132">
        <v>0</v>
      </c>
      <c r="T70" s="132">
        <v>2</v>
      </c>
      <c r="U70" s="132" t="str">
        <f>IF(男子名簿!U70="","",VLOOKUP(男子名簿!U70,管理者シート!$B$9:$C$44,2,FALSE))</f>
        <v/>
      </c>
      <c r="V70" s="132" t="str">
        <f>IF(男子名簿!V70="","",男子名簿!V70)</f>
        <v/>
      </c>
      <c r="W70" s="132">
        <v>0</v>
      </c>
      <c r="X70" s="132">
        <v>2</v>
      </c>
      <c r="Y70" s="132" t="str">
        <f>IF(男子名簿!Y70="","",VLOOKUP(男子名簿!Y70,管理者シート!$B$9:$C$27,2,FALSE))</f>
        <v/>
      </c>
      <c r="Z70" s="132" t="str">
        <f>IF(男子名簿!Z70="","",男子名簿!Z70)</f>
        <v/>
      </c>
      <c r="AA70" s="132">
        <v>0</v>
      </c>
      <c r="AB70" s="132">
        <v>2</v>
      </c>
      <c r="AC70" s="132" t="str">
        <f>IF(男子名簿!AC70="","",13)</f>
        <v/>
      </c>
      <c r="AD70" s="132" t="str">
        <f>IF(男子名簿!AD70="","",男子名簿!AD70)</f>
        <v/>
      </c>
      <c r="AE70" s="132">
        <v>0</v>
      </c>
      <c r="AF70" s="132">
        <v>2</v>
      </c>
      <c r="AG70" s="132" t="str">
        <f>IF(男子名簿!AG70="","",35)</f>
        <v/>
      </c>
      <c r="AH70" s="132" t="str">
        <f>IF(男子名簿!AH70="","",男子名簿!AH70)</f>
        <v/>
      </c>
      <c r="AI70" s="132">
        <v>0</v>
      </c>
      <c r="AJ70" s="132">
        <v>2</v>
      </c>
    </row>
    <row r="71" spans="1:36" x14ac:dyDescent="0.25">
      <c r="A71" s="99"/>
      <c r="B71" s="132" t="str">
        <f>IF(男子名簿!B71="","",男子名簿!B71)</f>
        <v/>
      </c>
      <c r="C71" s="99"/>
      <c r="D71" s="99" t="str">
        <f>IF(男子名簿!D71="","",男子名簿!D71)</f>
        <v/>
      </c>
      <c r="E71" s="132" t="str">
        <f>IF(男子名簿!E71="","",男子名簿!E71)</f>
        <v/>
      </c>
      <c r="F71" s="132" t="str">
        <f>IF(男子名簿!F71="","",男子名簿!F71)</f>
        <v/>
      </c>
      <c r="G71" s="132" t="str">
        <f>IF(男子名簿!G71="","",男子名簿!G71)</f>
        <v/>
      </c>
      <c r="H71" s="132" t="str">
        <f>IF(男子名簿!H71="","",男子名簿!H71)</f>
        <v/>
      </c>
      <c r="I71" s="132" t="str">
        <f>IF(男子名簿!I71="","",男子名簿!I71)</f>
        <v/>
      </c>
      <c r="J71" s="132" t="str">
        <f>IF(男子名簿!J71="","",男子名簿!J71)</f>
        <v/>
      </c>
      <c r="K71" s="132">
        <f>IF(男子名簿!K71="","",男子名簿!K71)</f>
        <v>1</v>
      </c>
      <c r="L71" s="200" t="str">
        <f>IF(男子名簿!L71="","",男子名簿!L71)</f>
        <v/>
      </c>
      <c r="M71" s="200" t="str">
        <f>IF(男子名簿!M71="","",男子名簿!M71)</f>
        <v/>
      </c>
      <c r="N71" s="200" t="str">
        <f>IF(男子名簿!N71="","",男子名簿!N71)</f>
        <v/>
      </c>
      <c r="O71" s="132" t="s">
        <v>191</v>
      </c>
      <c r="P71" s="132"/>
      <c r="Q71" s="132" t="str">
        <f>IF(男子名簿!Q71="","",VLOOKUP(男子名簿!Q71,管理者シート!$B$9:$C$44,2,FALSE))</f>
        <v/>
      </c>
      <c r="R71" s="132" t="str">
        <f>IF(男子名簿!R71="","",男子名簿!R71)</f>
        <v/>
      </c>
      <c r="S71" s="132">
        <v>0</v>
      </c>
      <c r="T71" s="132">
        <v>2</v>
      </c>
      <c r="U71" s="132" t="str">
        <f>IF(男子名簿!U71="","",VLOOKUP(男子名簿!U71,管理者シート!$B$9:$C$44,2,FALSE))</f>
        <v/>
      </c>
      <c r="V71" s="132" t="str">
        <f>IF(男子名簿!V71="","",男子名簿!V71)</f>
        <v/>
      </c>
      <c r="W71" s="132">
        <v>0</v>
      </c>
      <c r="X71" s="132">
        <v>2</v>
      </c>
      <c r="Y71" s="132" t="str">
        <f>IF(男子名簿!Y71="","",VLOOKUP(男子名簿!Y71,管理者シート!$B$9:$C$27,2,FALSE))</f>
        <v/>
      </c>
      <c r="Z71" s="132" t="str">
        <f>IF(男子名簿!Z71="","",男子名簿!Z71)</f>
        <v/>
      </c>
      <c r="AA71" s="132">
        <v>0</v>
      </c>
      <c r="AB71" s="132">
        <v>2</v>
      </c>
      <c r="AC71" s="132" t="str">
        <f>IF(男子名簿!AC71="","",13)</f>
        <v/>
      </c>
      <c r="AD71" s="132" t="str">
        <f>IF(男子名簿!AD71="","",男子名簿!AD71)</f>
        <v/>
      </c>
      <c r="AE71" s="132">
        <v>0</v>
      </c>
      <c r="AF71" s="132">
        <v>2</v>
      </c>
      <c r="AG71" s="132" t="str">
        <f>IF(男子名簿!AG71="","",35)</f>
        <v/>
      </c>
      <c r="AH71" s="132" t="str">
        <f>IF(男子名簿!AH71="","",男子名簿!AH71)</f>
        <v/>
      </c>
      <c r="AI71" s="132">
        <v>0</v>
      </c>
      <c r="AJ71" s="132">
        <v>2</v>
      </c>
    </row>
    <row r="72" spans="1:36" x14ac:dyDescent="0.25">
      <c r="A72" s="99"/>
      <c r="B72" s="132" t="str">
        <f>IF(男子名簿!B72="","",男子名簿!B72)</f>
        <v/>
      </c>
      <c r="C72" s="99"/>
      <c r="D72" s="99" t="str">
        <f>IF(男子名簿!D72="","",男子名簿!D72)</f>
        <v/>
      </c>
      <c r="E72" s="132" t="str">
        <f>IF(男子名簿!E72="","",男子名簿!E72)</f>
        <v/>
      </c>
      <c r="F72" s="132" t="str">
        <f>IF(男子名簿!F72="","",男子名簿!F72)</f>
        <v/>
      </c>
      <c r="G72" s="132" t="str">
        <f>IF(男子名簿!G72="","",男子名簿!G72)</f>
        <v/>
      </c>
      <c r="H72" s="132" t="str">
        <f>IF(男子名簿!H72="","",男子名簿!H72)</f>
        <v/>
      </c>
      <c r="I72" s="132" t="str">
        <f>IF(男子名簿!I72="","",男子名簿!I72)</f>
        <v/>
      </c>
      <c r="J72" s="132" t="str">
        <f>IF(男子名簿!J72="","",男子名簿!J72)</f>
        <v/>
      </c>
      <c r="K72" s="132">
        <f>IF(男子名簿!K72="","",男子名簿!K72)</f>
        <v>1</v>
      </c>
      <c r="L72" s="200" t="str">
        <f>IF(男子名簿!L72="","",男子名簿!L72)</f>
        <v/>
      </c>
      <c r="M72" s="200" t="str">
        <f>IF(男子名簿!M72="","",男子名簿!M72)</f>
        <v/>
      </c>
      <c r="N72" s="200" t="str">
        <f>IF(男子名簿!N72="","",男子名簿!N72)</f>
        <v/>
      </c>
      <c r="O72" s="132" t="s">
        <v>191</v>
      </c>
      <c r="P72" s="132"/>
      <c r="Q72" s="132" t="str">
        <f>IF(男子名簿!Q72="","",VLOOKUP(男子名簿!Q72,管理者シート!$B$9:$C$44,2,FALSE))</f>
        <v/>
      </c>
      <c r="R72" s="132" t="str">
        <f>IF(男子名簿!R72="","",男子名簿!R72)</f>
        <v/>
      </c>
      <c r="S72" s="132">
        <v>0</v>
      </c>
      <c r="T72" s="132">
        <v>2</v>
      </c>
      <c r="U72" s="132" t="str">
        <f>IF(男子名簿!U72="","",VLOOKUP(男子名簿!U72,管理者シート!$B$9:$C$44,2,FALSE))</f>
        <v/>
      </c>
      <c r="V72" s="132" t="str">
        <f>IF(男子名簿!V72="","",男子名簿!V72)</f>
        <v/>
      </c>
      <c r="W72" s="132">
        <v>0</v>
      </c>
      <c r="X72" s="132">
        <v>2</v>
      </c>
      <c r="Y72" s="132" t="str">
        <f>IF(男子名簿!Y72="","",VLOOKUP(男子名簿!Y72,管理者シート!$B$9:$C$27,2,FALSE))</f>
        <v/>
      </c>
      <c r="Z72" s="132" t="str">
        <f>IF(男子名簿!Z72="","",男子名簿!Z72)</f>
        <v/>
      </c>
      <c r="AA72" s="132">
        <v>0</v>
      </c>
      <c r="AB72" s="132">
        <v>2</v>
      </c>
      <c r="AC72" s="132" t="str">
        <f>IF(男子名簿!AC72="","",13)</f>
        <v/>
      </c>
      <c r="AD72" s="132" t="str">
        <f>IF(男子名簿!AD72="","",男子名簿!AD72)</f>
        <v/>
      </c>
      <c r="AE72" s="132">
        <v>0</v>
      </c>
      <c r="AF72" s="132">
        <v>2</v>
      </c>
      <c r="AG72" s="132" t="str">
        <f>IF(男子名簿!AG72="","",35)</f>
        <v/>
      </c>
      <c r="AH72" s="132" t="str">
        <f>IF(男子名簿!AH72="","",男子名簿!AH72)</f>
        <v/>
      </c>
      <c r="AI72" s="132">
        <v>0</v>
      </c>
      <c r="AJ72" s="132">
        <v>2</v>
      </c>
    </row>
    <row r="73" spans="1:36" x14ac:dyDescent="0.25">
      <c r="A73" s="99"/>
      <c r="B73" s="132" t="str">
        <f>IF(男子名簿!B73="","",男子名簿!B73)</f>
        <v/>
      </c>
      <c r="C73" s="99"/>
      <c r="D73" s="99" t="str">
        <f>IF(男子名簿!D73="","",男子名簿!D73)</f>
        <v/>
      </c>
      <c r="E73" s="132" t="str">
        <f>IF(男子名簿!E73="","",男子名簿!E73)</f>
        <v/>
      </c>
      <c r="F73" s="132" t="str">
        <f>IF(男子名簿!F73="","",男子名簿!F73)</f>
        <v/>
      </c>
      <c r="G73" s="132" t="str">
        <f>IF(男子名簿!G73="","",男子名簿!G73)</f>
        <v/>
      </c>
      <c r="H73" s="132" t="str">
        <f>IF(男子名簿!H73="","",男子名簿!H73)</f>
        <v/>
      </c>
      <c r="I73" s="132" t="str">
        <f>IF(男子名簿!I73="","",男子名簿!I73)</f>
        <v/>
      </c>
      <c r="J73" s="132" t="str">
        <f>IF(男子名簿!J73="","",男子名簿!J73)</f>
        <v/>
      </c>
      <c r="K73" s="132">
        <f>IF(男子名簿!K73="","",男子名簿!K73)</f>
        <v>1</v>
      </c>
      <c r="L73" s="200" t="str">
        <f>IF(男子名簿!L73="","",男子名簿!L73)</f>
        <v/>
      </c>
      <c r="M73" s="200" t="str">
        <f>IF(男子名簿!M73="","",男子名簿!M73)</f>
        <v/>
      </c>
      <c r="N73" s="200" t="str">
        <f>IF(男子名簿!N73="","",男子名簿!N73)</f>
        <v/>
      </c>
      <c r="O73" s="132" t="s">
        <v>191</v>
      </c>
      <c r="P73" s="132"/>
      <c r="Q73" s="132" t="str">
        <f>IF(男子名簿!Q73="","",VLOOKUP(男子名簿!Q73,管理者シート!$B$9:$C$44,2,FALSE))</f>
        <v/>
      </c>
      <c r="R73" s="132" t="str">
        <f>IF(男子名簿!R73="","",男子名簿!R73)</f>
        <v/>
      </c>
      <c r="S73" s="132">
        <v>0</v>
      </c>
      <c r="T73" s="132">
        <v>2</v>
      </c>
      <c r="U73" s="132" t="str">
        <f>IF(男子名簿!U73="","",VLOOKUP(男子名簿!U73,管理者シート!$B$9:$C$44,2,FALSE))</f>
        <v/>
      </c>
      <c r="V73" s="132" t="str">
        <f>IF(男子名簿!V73="","",男子名簿!V73)</f>
        <v/>
      </c>
      <c r="W73" s="132">
        <v>0</v>
      </c>
      <c r="X73" s="132">
        <v>2</v>
      </c>
      <c r="Y73" s="132" t="str">
        <f>IF(男子名簿!Y73="","",VLOOKUP(男子名簿!Y73,管理者シート!$B$9:$C$27,2,FALSE))</f>
        <v/>
      </c>
      <c r="Z73" s="132" t="str">
        <f>IF(男子名簿!Z73="","",男子名簿!Z73)</f>
        <v/>
      </c>
      <c r="AA73" s="132">
        <v>0</v>
      </c>
      <c r="AB73" s="132">
        <v>2</v>
      </c>
      <c r="AC73" s="132" t="str">
        <f>IF(男子名簿!AC73="","",13)</f>
        <v/>
      </c>
      <c r="AD73" s="132" t="str">
        <f>IF(男子名簿!AD73="","",男子名簿!AD73)</f>
        <v/>
      </c>
      <c r="AE73" s="132">
        <v>0</v>
      </c>
      <c r="AF73" s="132">
        <v>2</v>
      </c>
      <c r="AG73" s="132" t="str">
        <f>IF(男子名簿!AG73="","",35)</f>
        <v/>
      </c>
      <c r="AH73" s="132" t="str">
        <f>IF(男子名簿!AH73="","",男子名簿!AH73)</f>
        <v/>
      </c>
      <c r="AI73" s="132">
        <v>0</v>
      </c>
      <c r="AJ73" s="132">
        <v>2</v>
      </c>
    </row>
    <row r="74" spans="1:36" x14ac:dyDescent="0.25">
      <c r="A74" s="99"/>
      <c r="B74" s="132" t="str">
        <f>IF(男子名簿!B74="","",男子名簿!B74)</f>
        <v/>
      </c>
      <c r="C74" s="99"/>
      <c r="D74" s="99" t="str">
        <f>IF(男子名簿!D74="","",男子名簿!D74)</f>
        <v/>
      </c>
      <c r="E74" s="132" t="str">
        <f>IF(男子名簿!E74="","",男子名簿!E74)</f>
        <v/>
      </c>
      <c r="F74" s="132" t="str">
        <f>IF(男子名簿!F74="","",男子名簿!F74)</f>
        <v/>
      </c>
      <c r="G74" s="132" t="str">
        <f>IF(男子名簿!G74="","",男子名簿!G74)</f>
        <v/>
      </c>
      <c r="H74" s="132" t="str">
        <f>IF(男子名簿!H74="","",男子名簿!H74)</f>
        <v/>
      </c>
      <c r="I74" s="132" t="str">
        <f>IF(男子名簿!I74="","",男子名簿!I74)</f>
        <v/>
      </c>
      <c r="J74" s="132" t="str">
        <f>IF(男子名簿!J74="","",男子名簿!J74)</f>
        <v/>
      </c>
      <c r="K74" s="132">
        <f>IF(男子名簿!K74="","",男子名簿!K74)</f>
        <v>1</v>
      </c>
      <c r="L74" s="200" t="str">
        <f>IF(男子名簿!L74="","",男子名簿!L74)</f>
        <v/>
      </c>
      <c r="M74" s="200" t="str">
        <f>IF(男子名簿!M74="","",男子名簿!M74)</f>
        <v/>
      </c>
      <c r="N74" s="200" t="str">
        <f>IF(男子名簿!N74="","",男子名簿!N74)</f>
        <v/>
      </c>
      <c r="O74" s="132" t="s">
        <v>191</v>
      </c>
      <c r="P74" s="132"/>
      <c r="Q74" s="132" t="str">
        <f>IF(男子名簿!Q74="","",VLOOKUP(男子名簿!Q74,管理者シート!$B$9:$C$44,2,FALSE))</f>
        <v/>
      </c>
      <c r="R74" s="132" t="str">
        <f>IF(男子名簿!R74="","",男子名簿!R74)</f>
        <v/>
      </c>
      <c r="S74" s="132">
        <v>0</v>
      </c>
      <c r="T74" s="132">
        <v>2</v>
      </c>
      <c r="U74" s="132" t="str">
        <f>IF(男子名簿!U74="","",VLOOKUP(男子名簿!U74,管理者シート!$B$9:$C$44,2,FALSE))</f>
        <v/>
      </c>
      <c r="V74" s="132" t="str">
        <f>IF(男子名簿!V74="","",男子名簿!V74)</f>
        <v/>
      </c>
      <c r="W74" s="132">
        <v>0</v>
      </c>
      <c r="X74" s="132">
        <v>2</v>
      </c>
      <c r="Y74" s="132" t="str">
        <f>IF(男子名簿!Y74="","",VLOOKUP(男子名簿!Y74,管理者シート!$B$9:$C$27,2,FALSE))</f>
        <v/>
      </c>
      <c r="Z74" s="132" t="str">
        <f>IF(男子名簿!Z74="","",男子名簿!Z74)</f>
        <v/>
      </c>
      <c r="AA74" s="132">
        <v>0</v>
      </c>
      <c r="AB74" s="132">
        <v>2</v>
      </c>
      <c r="AC74" s="132" t="str">
        <f>IF(男子名簿!AC74="","",13)</f>
        <v/>
      </c>
      <c r="AD74" s="132" t="str">
        <f>IF(男子名簿!AD74="","",男子名簿!AD74)</f>
        <v/>
      </c>
      <c r="AE74" s="132">
        <v>0</v>
      </c>
      <c r="AF74" s="132">
        <v>2</v>
      </c>
      <c r="AG74" s="132" t="str">
        <f>IF(男子名簿!AG74="","",35)</f>
        <v/>
      </c>
      <c r="AH74" s="132" t="str">
        <f>IF(男子名簿!AH74="","",男子名簿!AH74)</f>
        <v/>
      </c>
      <c r="AI74" s="132">
        <v>0</v>
      </c>
      <c r="AJ74" s="132">
        <v>2</v>
      </c>
    </row>
    <row r="75" spans="1:36" x14ac:dyDescent="0.25">
      <c r="A75" s="99"/>
      <c r="B75" s="132" t="str">
        <f>IF(男子名簿!B75="","",男子名簿!B75)</f>
        <v/>
      </c>
      <c r="C75" s="99"/>
      <c r="D75" s="99" t="str">
        <f>IF(男子名簿!D75="","",男子名簿!D75)</f>
        <v/>
      </c>
      <c r="E75" s="132" t="str">
        <f>IF(男子名簿!E75="","",男子名簿!E75)</f>
        <v/>
      </c>
      <c r="F75" s="132" t="str">
        <f>IF(男子名簿!F75="","",男子名簿!F75)</f>
        <v/>
      </c>
      <c r="G75" s="132" t="str">
        <f>IF(男子名簿!G75="","",男子名簿!G75)</f>
        <v/>
      </c>
      <c r="H75" s="132" t="str">
        <f>IF(男子名簿!H75="","",男子名簿!H75)</f>
        <v/>
      </c>
      <c r="I75" s="132" t="str">
        <f>IF(男子名簿!I75="","",男子名簿!I75)</f>
        <v/>
      </c>
      <c r="J75" s="132" t="str">
        <f>IF(男子名簿!J75="","",男子名簿!J75)</f>
        <v/>
      </c>
      <c r="K75" s="132">
        <f>IF(男子名簿!K75="","",男子名簿!K75)</f>
        <v>1</v>
      </c>
      <c r="L75" s="200" t="str">
        <f>IF(男子名簿!L75="","",男子名簿!L75)</f>
        <v/>
      </c>
      <c r="M75" s="200" t="str">
        <f>IF(男子名簿!M75="","",男子名簿!M75)</f>
        <v/>
      </c>
      <c r="N75" s="200" t="str">
        <f>IF(男子名簿!N75="","",男子名簿!N75)</f>
        <v/>
      </c>
      <c r="O75" s="132" t="s">
        <v>191</v>
      </c>
      <c r="P75" s="132"/>
      <c r="Q75" s="132" t="str">
        <f>IF(男子名簿!Q75="","",VLOOKUP(男子名簿!Q75,管理者シート!$B$9:$C$44,2,FALSE))</f>
        <v/>
      </c>
      <c r="R75" s="132" t="str">
        <f>IF(男子名簿!R75="","",男子名簿!R75)</f>
        <v/>
      </c>
      <c r="S75" s="132">
        <v>0</v>
      </c>
      <c r="T75" s="132">
        <v>2</v>
      </c>
      <c r="U75" s="132" t="str">
        <f>IF(男子名簿!U75="","",VLOOKUP(男子名簿!U75,管理者シート!$B$9:$C$44,2,FALSE))</f>
        <v/>
      </c>
      <c r="V75" s="132" t="str">
        <f>IF(男子名簿!V75="","",男子名簿!V75)</f>
        <v/>
      </c>
      <c r="W75" s="132">
        <v>0</v>
      </c>
      <c r="X75" s="132">
        <v>2</v>
      </c>
      <c r="Y75" s="132" t="str">
        <f>IF(男子名簿!Y75="","",VLOOKUP(男子名簿!Y75,管理者シート!$B$9:$C$27,2,FALSE))</f>
        <v/>
      </c>
      <c r="Z75" s="132" t="str">
        <f>IF(男子名簿!Z75="","",男子名簿!Z75)</f>
        <v/>
      </c>
      <c r="AA75" s="132">
        <v>0</v>
      </c>
      <c r="AB75" s="132">
        <v>2</v>
      </c>
      <c r="AC75" s="132" t="str">
        <f>IF(男子名簿!AC75="","",13)</f>
        <v/>
      </c>
      <c r="AD75" s="132" t="str">
        <f>IF(男子名簿!AD75="","",男子名簿!AD75)</f>
        <v/>
      </c>
      <c r="AE75" s="132">
        <v>0</v>
      </c>
      <c r="AF75" s="132">
        <v>2</v>
      </c>
      <c r="AG75" s="132" t="str">
        <f>IF(男子名簿!AG75="","",35)</f>
        <v/>
      </c>
      <c r="AH75" s="132" t="str">
        <f>IF(男子名簿!AH75="","",男子名簿!AH75)</f>
        <v/>
      </c>
      <c r="AI75" s="132">
        <v>0</v>
      </c>
      <c r="AJ75" s="132">
        <v>2</v>
      </c>
    </row>
    <row r="76" spans="1:36" x14ac:dyDescent="0.25">
      <c r="A76" s="99"/>
      <c r="B76" s="132" t="str">
        <f>IF(男子名簿!B76="","",男子名簿!B76)</f>
        <v/>
      </c>
      <c r="C76" s="99"/>
      <c r="D76" s="99" t="str">
        <f>IF(男子名簿!D76="","",男子名簿!D76)</f>
        <v/>
      </c>
      <c r="E76" s="132" t="str">
        <f>IF(男子名簿!E76="","",男子名簿!E76)</f>
        <v/>
      </c>
      <c r="F76" s="132" t="str">
        <f>IF(男子名簿!F76="","",男子名簿!F76)</f>
        <v/>
      </c>
      <c r="G76" s="132" t="str">
        <f>IF(男子名簿!G76="","",男子名簿!G76)</f>
        <v/>
      </c>
      <c r="H76" s="132" t="str">
        <f>IF(男子名簿!H76="","",男子名簿!H76)</f>
        <v/>
      </c>
      <c r="I76" s="132" t="str">
        <f>IF(男子名簿!I76="","",男子名簿!I76)</f>
        <v/>
      </c>
      <c r="J76" s="132" t="str">
        <f>IF(男子名簿!J76="","",男子名簿!J76)</f>
        <v/>
      </c>
      <c r="K76" s="132">
        <f>IF(男子名簿!K76="","",男子名簿!K76)</f>
        <v>1</v>
      </c>
      <c r="L76" s="200" t="str">
        <f>IF(男子名簿!L76="","",男子名簿!L76)</f>
        <v/>
      </c>
      <c r="M76" s="200" t="str">
        <f>IF(男子名簿!M76="","",男子名簿!M76)</f>
        <v/>
      </c>
      <c r="N76" s="200" t="str">
        <f>IF(男子名簿!N76="","",男子名簿!N76)</f>
        <v/>
      </c>
      <c r="O76" s="132" t="s">
        <v>191</v>
      </c>
      <c r="P76" s="132"/>
      <c r="Q76" s="132" t="str">
        <f>IF(男子名簿!Q76="","",VLOOKUP(男子名簿!Q76,管理者シート!$B$9:$C$44,2,FALSE))</f>
        <v/>
      </c>
      <c r="R76" s="132" t="str">
        <f>IF(男子名簿!R76="","",男子名簿!R76)</f>
        <v/>
      </c>
      <c r="S76" s="132">
        <v>0</v>
      </c>
      <c r="T76" s="132">
        <v>2</v>
      </c>
      <c r="U76" s="132" t="str">
        <f>IF(男子名簿!U76="","",VLOOKUP(男子名簿!U76,管理者シート!$B$9:$C$44,2,FALSE))</f>
        <v/>
      </c>
      <c r="V76" s="132" t="str">
        <f>IF(男子名簿!V76="","",男子名簿!V76)</f>
        <v/>
      </c>
      <c r="W76" s="132">
        <v>0</v>
      </c>
      <c r="X76" s="132">
        <v>2</v>
      </c>
      <c r="Y76" s="132" t="str">
        <f>IF(男子名簿!Y76="","",VLOOKUP(男子名簿!Y76,管理者シート!$B$9:$C$27,2,FALSE))</f>
        <v/>
      </c>
      <c r="Z76" s="132" t="str">
        <f>IF(男子名簿!Z76="","",男子名簿!Z76)</f>
        <v/>
      </c>
      <c r="AA76" s="132">
        <v>0</v>
      </c>
      <c r="AB76" s="132">
        <v>2</v>
      </c>
      <c r="AC76" s="132" t="str">
        <f>IF(男子名簿!AC76="","",13)</f>
        <v/>
      </c>
      <c r="AD76" s="132" t="str">
        <f>IF(男子名簿!AD76="","",男子名簿!AD76)</f>
        <v/>
      </c>
      <c r="AE76" s="132">
        <v>0</v>
      </c>
      <c r="AF76" s="132">
        <v>2</v>
      </c>
      <c r="AG76" s="132" t="str">
        <f>IF(男子名簿!AG76="","",35)</f>
        <v/>
      </c>
      <c r="AH76" s="132" t="str">
        <f>IF(男子名簿!AH76="","",男子名簿!AH76)</f>
        <v/>
      </c>
      <c r="AI76" s="132">
        <v>0</v>
      </c>
      <c r="AJ76" s="132">
        <v>2</v>
      </c>
    </row>
    <row r="77" spans="1:36" x14ac:dyDescent="0.25">
      <c r="A77" s="99"/>
      <c r="B77" s="132"/>
      <c r="C77" s="99"/>
      <c r="D77" s="99"/>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row>
    <row r="78" spans="1:36" x14ac:dyDescent="0.25">
      <c r="A78" s="99"/>
      <c r="B78" s="132"/>
      <c r="C78" s="99"/>
      <c r="D78" s="99"/>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row>
    <row r="79" spans="1:36" x14ac:dyDescent="0.25">
      <c r="A79" s="99"/>
      <c r="B79" s="132"/>
      <c r="C79" s="99"/>
      <c r="D79" s="99"/>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row>
    <row r="80" spans="1:36" x14ac:dyDescent="0.25">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tint="-0.249977111117893"/>
  </sheetPr>
  <dimension ref="A1:AJ77"/>
  <sheetViews>
    <sheetView workbookViewId="0">
      <selection sqref="A1:I1"/>
    </sheetView>
  </sheetViews>
  <sheetFormatPr defaultRowHeight="12.75" x14ac:dyDescent="0.25"/>
  <cols>
    <col min="1" max="1" width="8.73046875" customWidth="1"/>
    <col min="2" max="4" width="9" customWidth="1"/>
    <col min="13" max="14" width="8.7304687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4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x14ac:dyDescent="0.2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x14ac:dyDescent="0.25">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x14ac:dyDescent="0.2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x14ac:dyDescent="0.25">
      <c r="A5" s="99" t="s">
        <v>149</v>
      </c>
      <c r="B5" s="132"/>
      <c r="C5" s="99"/>
      <c r="D5" s="99"/>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row>
    <row r="6" spans="1:36" x14ac:dyDescent="0.25">
      <c r="A6" s="99" t="s">
        <v>0</v>
      </c>
      <c r="B6" s="132" t="s">
        <v>1</v>
      </c>
      <c r="C6" s="99" t="s">
        <v>2</v>
      </c>
      <c r="D6" s="99" t="s">
        <v>3</v>
      </c>
      <c r="E6" s="132" t="s">
        <v>4</v>
      </c>
      <c r="F6" s="132" t="s">
        <v>5</v>
      </c>
      <c r="G6" s="132" t="s">
        <v>6</v>
      </c>
      <c r="H6" s="132" t="s">
        <v>7</v>
      </c>
      <c r="I6" s="99" t="s">
        <v>175</v>
      </c>
      <c r="J6" s="99" t="s">
        <v>184</v>
      </c>
      <c r="K6" s="132" t="s">
        <v>8</v>
      </c>
      <c r="L6" s="132" t="s">
        <v>9</v>
      </c>
      <c r="M6" s="132" t="s">
        <v>10</v>
      </c>
      <c r="N6" s="132" t="s">
        <v>11</v>
      </c>
      <c r="O6" s="132" t="s">
        <v>12</v>
      </c>
      <c r="P6" s="132" t="s">
        <v>13</v>
      </c>
      <c r="Q6" s="132" t="s">
        <v>14</v>
      </c>
      <c r="R6" s="132" t="s">
        <v>15</v>
      </c>
      <c r="S6" s="132" t="s">
        <v>16</v>
      </c>
      <c r="T6" s="132" t="s">
        <v>17</v>
      </c>
      <c r="U6" s="132" t="s">
        <v>18</v>
      </c>
      <c r="V6" s="132" t="s">
        <v>19</v>
      </c>
      <c r="W6" s="132" t="s">
        <v>20</v>
      </c>
      <c r="X6" s="132" t="s">
        <v>21</v>
      </c>
      <c r="Y6" s="132" t="s">
        <v>22</v>
      </c>
      <c r="Z6" s="132" t="s">
        <v>23</v>
      </c>
      <c r="AA6" s="132" t="s">
        <v>24</v>
      </c>
      <c r="AB6" s="132" t="s">
        <v>25</v>
      </c>
      <c r="AC6" s="132" t="s">
        <v>26</v>
      </c>
      <c r="AD6" s="132" t="s">
        <v>27</v>
      </c>
      <c r="AE6" s="132" t="s">
        <v>28</v>
      </c>
      <c r="AF6" s="132" t="s">
        <v>29</v>
      </c>
      <c r="AG6" s="132" t="s">
        <v>30</v>
      </c>
      <c r="AH6" s="132" t="s">
        <v>31</v>
      </c>
      <c r="AI6" s="132" t="s">
        <v>32</v>
      </c>
      <c r="AJ6" s="132" t="s">
        <v>33</v>
      </c>
    </row>
    <row r="7" spans="1:36" x14ac:dyDescent="0.25">
      <c r="A7" s="99"/>
      <c r="B7" s="132" t="str">
        <f>IF(女子名簿!B7="","",女子名簿!B7)</f>
        <v/>
      </c>
      <c r="C7" s="99"/>
      <c r="D7" s="99" t="str">
        <f>IF(女子名簿!D7="","",女子名簿!D7)</f>
        <v/>
      </c>
      <c r="E7" s="132" t="str">
        <f>IF(女子名簿!E7="","",女子名簿!E7)</f>
        <v/>
      </c>
      <c r="F7" s="132" t="str">
        <f>IF(女子名簿!F7="","",女子名簿!F7)</f>
        <v/>
      </c>
      <c r="G7" s="132" t="str">
        <f>IF(女子名簿!G7="","",女子名簿!G7)</f>
        <v/>
      </c>
      <c r="H7" s="132" t="str">
        <f>IF(女子名簿!H7="","",女子名簿!H7)</f>
        <v/>
      </c>
      <c r="I7" s="132" t="str">
        <f>IF(女子名簿!I7="","",女子名簿!I7)</f>
        <v/>
      </c>
      <c r="J7" s="132" t="str">
        <f>IF(女子名簿!J7="","",女子名簿!J7)</f>
        <v/>
      </c>
      <c r="K7" s="132">
        <f>IF(女子名簿!K7="","",女子名簿!K7)</f>
        <v>2</v>
      </c>
      <c r="L7" s="200" t="str">
        <f>IF(女子名簿!L7="","",女子名簿!L7)</f>
        <v/>
      </c>
      <c r="M7" s="200" t="str">
        <f>IF(女子名簿!M7="","",女子名簿!M7)</f>
        <v/>
      </c>
      <c r="N7" s="200" t="str">
        <f>IF(女子名簿!N7="","",女子名簿!N7)</f>
        <v/>
      </c>
      <c r="O7" s="132" t="s">
        <v>192</v>
      </c>
      <c r="P7" s="132"/>
      <c r="Q7" s="132" t="str">
        <f>IF(女子名簿!Q7="","",VLOOKUP(女子名簿!Q7,管理者シート!$G$9:$H$38,2,FALSE))</f>
        <v/>
      </c>
      <c r="R7" s="132" t="str">
        <f>IF(女子名簿!R7="","",女子名簿!R7)</f>
        <v/>
      </c>
      <c r="S7" s="132">
        <v>0</v>
      </c>
      <c r="T7" s="132">
        <v>2</v>
      </c>
      <c r="U7" s="132" t="str">
        <f>IF(女子名簿!U7="","",VLOOKUP(女子名簿!U7,管理者シート!$G$9:$H$38,2,FALSE))</f>
        <v/>
      </c>
      <c r="V7" s="132" t="str">
        <f>IF(女子名簿!V7="","",女子名簿!V7)</f>
        <v/>
      </c>
      <c r="W7" s="132">
        <v>0</v>
      </c>
      <c r="X7" s="132">
        <v>2</v>
      </c>
      <c r="Y7" s="132" t="str">
        <f>IF(女子名簿!Y7="","",VLOOKUP(女子名簿!Y7,管理者シート!$G$9:$H$23,2,FALSE))</f>
        <v/>
      </c>
      <c r="Z7" s="132" t="str">
        <f>IF(女子名簿!Z7="","",女子名簿!Z7)</f>
        <v/>
      </c>
      <c r="AA7" s="132">
        <v>0</v>
      </c>
      <c r="AB7" s="132">
        <v>2</v>
      </c>
      <c r="AC7" s="132" t="str">
        <f>IF(女子名簿!AC7="","",24)</f>
        <v/>
      </c>
      <c r="AD7" s="132" t="str">
        <f>IF(女子名簿!AD7="","",女子名簿!AD7)</f>
        <v/>
      </c>
      <c r="AE7" s="132">
        <v>0</v>
      </c>
      <c r="AF7" s="132">
        <v>2</v>
      </c>
      <c r="AG7" s="132" t="str">
        <f>IF(女子名簿!AG7="","",70)</f>
        <v/>
      </c>
      <c r="AH7" s="132" t="str">
        <f>IF(女子名簿!AH7="","",女子名簿!AH7)</f>
        <v/>
      </c>
      <c r="AI7" s="132">
        <v>0</v>
      </c>
      <c r="AJ7" s="132">
        <v>2</v>
      </c>
    </row>
    <row r="8" spans="1:36" x14ac:dyDescent="0.25">
      <c r="A8" s="99"/>
      <c r="B8" s="132" t="str">
        <f>IF(女子名簿!B8="","",女子名簿!B8)</f>
        <v/>
      </c>
      <c r="C8" s="99"/>
      <c r="D8" s="99" t="str">
        <f>IF(女子名簿!D8="","",女子名簿!D8)</f>
        <v/>
      </c>
      <c r="E8" s="132" t="str">
        <f>IF(女子名簿!E8="","",女子名簿!E8)</f>
        <v/>
      </c>
      <c r="F8" s="132" t="str">
        <f>IF(女子名簿!F8="","",女子名簿!F8)</f>
        <v/>
      </c>
      <c r="G8" s="132" t="str">
        <f>IF(女子名簿!G8="","",女子名簿!G8)</f>
        <v/>
      </c>
      <c r="H8" s="132" t="str">
        <f>IF(女子名簿!H8="","",女子名簿!H8)</f>
        <v/>
      </c>
      <c r="I8" s="132" t="str">
        <f>IF(女子名簿!I8="","",女子名簿!I8)</f>
        <v/>
      </c>
      <c r="J8" s="132" t="str">
        <f>IF(女子名簿!J8="","",女子名簿!J8)</f>
        <v/>
      </c>
      <c r="K8" s="132">
        <f>IF(女子名簿!K8="","",女子名簿!K8)</f>
        <v>2</v>
      </c>
      <c r="L8" s="200" t="str">
        <f>IF(女子名簿!L8="","",女子名簿!L8)</f>
        <v/>
      </c>
      <c r="M8" s="200" t="str">
        <f>IF(女子名簿!M8="","",女子名簿!M8)</f>
        <v/>
      </c>
      <c r="N8" s="200" t="str">
        <f>IF(女子名簿!N8="","",女子名簿!N8)</f>
        <v/>
      </c>
      <c r="O8" s="132" t="s">
        <v>192</v>
      </c>
      <c r="P8" s="132"/>
      <c r="Q8" s="132" t="str">
        <f>IF(女子名簿!Q8="","",VLOOKUP(女子名簿!Q8,管理者シート!$G$9:$H$38,2,FALSE))</f>
        <v/>
      </c>
      <c r="R8" s="132" t="str">
        <f>IF(女子名簿!R8="","",女子名簿!R8)</f>
        <v/>
      </c>
      <c r="S8" s="132">
        <v>0</v>
      </c>
      <c r="T8" s="132">
        <v>2</v>
      </c>
      <c r="U8" s="132" t="str">
        <f>IF(女子名簿!U8="","",VLOOKUP(女子名簿!U8,管理者シート!$G$9:$H$38,2,FALSE))</f>
        <v/>
      </c>
      <c r="V8" s="132" t="str">
        <f>IF(女子名簿!V8="","",女子名簿!V8)</f>
        <v/>
      </c>
      <c r="W8" s="132">
        <v>0</v>
      </c>
      <c r="X8" s="132">
        <v>2</v>
      </c>
      <c r="Y8" s="132" t="str">
        <f>IF(女子名簿!Y8="","",VLOOKUP(女子名簿!Y8,管理者シート!$G$9:$H$23,2,FALSE))</f>
        <v/>
      </c>
      <c r="Z8" s="132" t="str">
        <f>IF(女子名簿!Z8="","",女子名簿!Z8)</f>
        <v/>
      </c>
      <c r="AA8" s="132">
        <v>0</v>
      </c>
      <c r="AB8" s="132">
        <v>2</v>
      </c>
      <c r="AC8" s="132" t="str">
        <f>IF(女子名簿!AC8="","",24)</f>
        <v/>
      </c>
      <c r="AD8" s="132" t="str">
        <f>IF(女子名簿!AD8="","",女子名簿!AD8)</f>
        <v/>
      </c>
      <c r="AE8" s="132">
        <v>0</v>
      </c>
      <c r="AF8" s="132">
        <v>2</v>
      </c>
      <c r="AG8" s="132" t="str">
        <f>IF(女子名簿!AG8="","",70)</f>
        <v/>
      </c>
      <c r="AH8" s="132" t="str">
        <f>IF(女子名簿!AH8="","",女子名簿!AH8)</f>
        <v/>
      </c>
      <c r="AI8" s="132">
        <v>0</v>
      </c>
      <c r="AJ8" s="132">
        <v>2</v>
      </c>
    </row>
    <row r="9" spans="1:36" x14ac:dyDescent="0.25">
      <c r="A9" s="99"/>
      <c r="B9" s="132" t="str">
        <f>IF(女子名簿!B9="","",女子名簿!B9)</f>
        <v/>
      </c>
      <c r="C9" s="99"/>
      <c r="D9" s="99" t="str">
        <f>IF(女子名簿!D9="","",女子名簿!D9)</f>
        <v/>
      </c>
      <c r="E9" s="132" t="str">
        <f>IF(女子名簿!E9="","",女子名簿!E9)</f>
        <v/>
      </c>
      <c r="F9" s="132" t="str">
        <f>IF(女子名簿!F9="","",女子名簿!F9)</f>
        <v/>
      </c>
      <c r="G9" s="132" t="str">
        <f>IF(女子名簿!G9="","",女子名簿!G9)</f>
        <v/>
      </c>
      <c r="H9" s="132" t="str">
        <f>IF(女子名簿!H9="","",女子名簿!H9)</f>
        <v/>
      </c>
      <c r="I9" s="132" t="str">
        <f>IF(女子名簿!I9="","",女子名簿!I9)</f>
        <v/>
      </c>
      <c r="J9" s="132" t="str">
        <f>IF(女子名簿!J9="","",女子名簿!J9)</f>
        <v/>
      </c>
      <c r="K9" s="132">
        <f>IF(女子名簿!K9="","",女子名簿!K9)</f>
        <v>2</v>
      </c>
      <c r="L9" s="200" t="str">
        <f>IF(女子名簿!L9="","",女子名簿!L9)</f>
        <v/>
      </c>
      <c r="M9" s="200" t="str">
        <f>IF(女子名簿!M9="","",女子名簿!M9)</f>
        <v/>
      </c>
      <c r="N9" s="200" t="str">
        <f>IF(女子名簿!N9="","",女子名簿!N9)</f>
        <v/>
      </c>
      <c r="O9" s="132" t="s">
        <v>192</v>
      </c>
      <c r="P9" s="132"/>
      <c r="Q9" s="132" t="str">
        <f>IF(女子名簿!Q9="","",VLOOKUP(女子名簿!Q9,管理者シート!$G$9:$H$38,2,FALSE))</f>
        <v/>
      </c>
      <c r="R9" s="132" t="str">
        <f>IF(女子名簿!R9="","",女子名簿!R9)</f>
        <v/>
      </c>
      <c r="S9" s="132">
        <v>0</v>
      </c>
      <c r="T9" s="132">
        <v>2</v>
      </c>
      <c r="U9" s="132" t="str">
        <f>IF(女子名簿!U9="","",VLOOKUP(女子名簿!U9,管理者シート!$G$9:$H$38,2,FALSE))</f>
        <v/>
      </c>
      <c r="V9" s="132" t="str">
        <f>IF(女子名簿!V9="","",女子名簿!V9)</f>
        <v/>
      </c>
      <c r="W9" s="132">
        <v>0</v>
      </c>
      <c r="X9" s="132">
        <v>2</v>
      </c>
      <c r="Y9" s="132" t="str">
        <f>IF(女子名簿!Y9="","",VLOOKUP(女子名簿!Y9,管理者シート!$G$9:$H$23,2,FALSE))</f>
        <v/>
      </c>
      <c r="Z9" s="132" t="str">
        <f>IF(女子名簿!Z9="","",女子名簿!Z9)</f>
        <v/>
      </c>
      <c r="AA9" s="132">
        <v>0</v>
      </c>
      <c r="AB9" s="132">
        <v>2</v>
      </c>
      <c r="AC9" s="132" t="str">
        <f>IF(女子名簿!AC9="","",24)</f>
        <v/>
      </c>
      <c r="AD9" s="132" t="str">
        <f>IF(女子名簿!AD9="","",女子名簿!AD9)</f>
        <v/>
      </c>
      <c r="AE9" s="132">
        <v>0</v>
      </c>
      <c r="AF9" s="132">
        <v>2</v>
      </c>
      <c r="AG9" s="132" t="str">
        <f>IF(女子名簿!AG9="","",70)</f>
        <v/>
      </c>
      <c r="AH9" s="132" t="str">
        <f>IF(女子名簿!AH9="","",女子名簿!AH9)</f>
        <v/>
      </c>
      <c r="AI9" s="132">
        <v>0</v>
      </c>
      <c r="AJ9" s="132">
        <v>2</v>
      </c>
    </row>
    <row r="10" spans="1:36" x14ac:dyDescent="0.25">
      <c r="A10" s="99"/>
      <c r="B10" s="132" t="str">
        <f>IF(女子名簿!B10="","",女子名簿!B10)</f>
        <v/>
      </c>
      <c r="C10" s="99"/>
      <c r="D10" s="99" t="str">
        <f>IF(女子名簿!D10="","",女子名簿!D10)</f>
        <v/>
      </c>
      <c r="E10" s="132" t="str">
        <f>IF(女子名簿!E10="","",女子名簿!E10)</f>
        <v/>
      </c>
      <c r="F10" s="132" t="str">
        <f>IF(女子名簿!F10="","",女子名簿!F10)</f>
        <v/>
      </c>
      <c r="G10" s="132" t="str">
        <f>IF(女子名簿!G10="","",女子名簿!G10)</f>
        <v/>
      </c>
      <c r="H10" s="132" t="str">
        <f>IF(女子名簿!H10="","",女子名簿!H10)</f>
        <v/>
      </c>
      <c r="I10" s="132" t="str">
        <f>IF(女子名簿!I10="","",女子名簿!I10)</f>
        <v/>
      </c>
      <c r="J10" s="132" t="str">
        <f>IF(女子名簿!J10="","",女子名簿!J10)</f>
        <v/>
      </c>
      <c r="K10" s="132">
        <f>IF(女子名簿!K10="","",女子名簿!K10)</f>
        <v>2</v>
      </c>
      <c r="L10" s="200" t="str">
        <f>IF(女子名簿!L10="","",女子名簿!L10)</f>
        <v/>
      </c>
      <c r="M10" s="200" t="str">
        <f>IF(女子名簿!M10="","",女子名簿!M10)</f>
        <v/>
      </c>
      <c r="N10" s="200" t="str">
        <f>IF(女子名簿!N10="","",女子名簿!N10)</f>
        <v/>
      </c>
      <c r="O10" s="132" t="s">
        <v>192</v>
      </c>
      <c r="P10" s="132"/>
      <c r="Q10" s="132" t="str">
        <f>IF(女子名簿!Q10="","",VLOOKUP(女子名簿!Q10,管理者シート!$G$9:$H$38,2,FALSE))</f>
        <v/>
      </c>
      <c r="R10" s="132" t="str">
        <f>IF(女子名簿!R10="","",女子名簿!R10)</f>
        <v/>
      </c>
      <c r="S10" s="132">
        <v>0</v>
      </c>
      <c r="T10" s="132">
        <v>2</v>
      </c>
      <c r="U10" s="132" t="str">
        <f>IF(女子名簿!U10="","",VLOOKUP(女子名簿!U10,管理者シート!$G$9:$H$38,2,FALSE))</f>
        <v/>
      </c>
      <c r="V10" s="132" t="str">
        <f>IF(女子名簿!V10="","",女子名簿!V10)</f>
        <v/>
      </c>
      <c r="W10" s="132">
        <v>0</v>
      </c>
      <c r="X10" s="132">
        <v>2</v>
      </c>
      <c r="Y10" s="132" t="str">
        <f>IF(女子名簿!Y10="","",VLOOKUP(女子名簿!Y10,管理者シート!$G$9:$H$23,2,FALSE))</f>
        <v/>
      </c>
      <c r="Z10" s="132" t="str">
        <f>IF(女子名簿!Z10="","",女子名簿!Z10)</f>
        <v/>
      </c>
      <c r="AA10" s="132">
        <v>0</v>
      </c>
      <c r="AB10" s="132">
        <v>2</v>
      </c>
      <c r="AC10" s="132" t="str">
        <f>IF(女子名簿!AC10="","",24)</f>
        <v/>
      </c>
      <c r="AD10" s="132" t="str">
        <f>IF(女子名簿!AD10="","",女子名簿!AD10)</f>
        <v/>
      </c>
      <c r="AE10" s="132">
        <v>0</v>
      </c>
      <c r="AF10" s="132">
        <v>2</v>
      </c>
      <c r="AG10" s="132" t="str">
        <f>IF(女子名簿!AG10="","",70)</f>
        <v/>
      </c>
      <c r="AH10" s="132" t="str">
        <f>IF(女子名簿!AH10="","",女子名簿!AH10)</f>
        <v/>
      </c>
      <c r="AI10" s="132">
        <v>0</v>
      </c>
      <c r="AJ10" s="132">
        <v>2</v>
      </c>
    </row>
    <row r="11" spans="1:36" x14ac:dyDescent="0.25">
      <c r="A11" s="99"/>
      <c r="B11" s="132" t="str">
        <f>IF(女子名簿!B11="","",女子名簿!B11)</f>
        <v/>
      </c>
      <c r="C11" s="99"/>
      <c r="D11" s="99" t="str">
        <f>IF(女子名簿!D11="","",女子名簿!D11)</f>
        <v/>
      </c>
      <c r="E11" s="132" t="str">
        <f>IF(女子名簿!E11="","",女子名簿!E11)</f>
        <v/>
      </c>
      <c r="F11" s="132" t="str">
        <f>IF(女子名簿!F11="","",女子名簿!F11)</f>
        <v/>
      </c>
      <c r="G11" s="132" t="str">
        <f>IF(女子名簿!G11="","",女子名簿!G11)</f>
        <v/>
      </c>
      <c r="H11" s="132" t="str">
        <f>IF(女子名簿!H11="","",女子名簿!H11)</f>
        <v/>
      </c>
      <c r="I11" s="132" t="str">
        <f>IF(女子名簿!I11="","",女子名簿!I11)</f>
        <v/>
      </c>
      <c r="J11" s="132" t="str">
        <f>IF(女子名簿!J11="","",女子名簿!J11)</f>
        <v/>
      </c>
      <c r="K11" s="132">
        <f>IF(女子名簿!K11="","",女子名簿!K11)</f>
        <v>2</v>
      </c>
      <c r="L11" s="200" t="str">
        <f>IF(女子名簿!L11="","",女子名簿!L11)</f>
        <v/>
      </c>
      <c r="M11" s="200" t="str">
        <f>IF(女子名簿!M11="","",女子名簿!M11)</f>
        <v/>
      </c>
      <c r="N11" s="200" t="str">
        <f>IF(女子名簿!N11="","",女子名簿!N11)</f>
        <v/>
      </c>
      <c r="O11" s="132" t="s">
        <v>192</v>
      </c>
      <c r="P11" s="132"/>
      <c r="Q11" s="132" t="str">
        <f>IF(女子名簿!Q11="","",VLOOKUP(女子名簿!Q11,管理者シート!$G$9:$H$38,2,FALSE))</f>
        <v/>
      </c>
      <c r="R11" s="132" t="str">
        <f>IF(女子名簿!R11="","",女子名簿!R11)</f>
        <v/>
      </c>
      <c r="S11" s="132">
        <v>0</v>
      </c>
      <c r="T11" s="132">
        <v>2</v>
      </c>
      <c r="U11" s="132" t="str">
        <f>IF(女子名簿!U11="","",VLOOKUP(女子名簿!U11,管理者シート!$G$9:$H$38,2,FALSE))</f>
        <v/>
      </c>
      <c r="V11" s="132" t="str">
        <f>IF(女子名簿!V11="","",女子名簿!V11)</f>
        <v/>
      </c>
      <c r="W11" s="132">
        <v>0</v>
      </c>
      <c r="X11" s="132">
        <v>2</v>
      </c>
      <c r="Y11" s="132" t="str">
        <f>IF(女子名簿!Y11="","",VLOOKUP(女子名簿!Y11,管理者シート!$G$9:$H$23,2,FALSE))</f>
        <v/>
      </c>
      <c r="Z11" s="132" t="str">
        <f>IF(女子名簿!Z11="","",女子名簿!Z11)</f>
        <v/>
      </c>
      <c r="AA11" s="132">
        <v>0</v>
      </c>
      <c r="AB11" s="132">
        <v>2</v>
      </c>
      <c r="AC11" s="132" t="str">
        <f>IF(女子名簿!AC11="","",24)</f>
        <v/>
      </c>
      <c r="AD11" s="132" t="str">
        <f>IF(女子名簿!AD11="","",女子名簿!AD11)</f>
        <v/>
      </c>
      <c r="AE11" s="132">
        <v>0</v>
      </c>
      <c r="AF11" s="132">
        <v>2</v>
      </c>
      <c r="AG11" s="132" t="str">
        <f>IF(女子名簿!AG11="","",70)</f>
        <v/>
      </c>
      <c r="AH11" s="132" t="str">
        <f>IF(女子名簿!AH11="","",女子名簿!AH11)</f>
        <v/>
      </c>
      <c r="AI11" s="132">
        <v>0</v>
      </c>
      <c r="AJ11" s="132">
        <v>2</v>
      </c>
    </row>
    <row r="12" spans="1:36" x14ac:dyDescent="0.25">
      <c r="A12" s="99"/>
      <c r="B12" s="132" t="str">
        <f>IF(女子名簿!B12="","",女子名簿!B12)</f>
        <v/>
      </c>
      <c r="C12" s="99"/>
      <c r="D12" s="99" t="str">
        <f>IF(女子名簿!D12="","",女子名簿!D12)</f>
        <v/>
      </c>
      <c r="E12" s="132" t="str">
        <f>IF(女子名簿!E12="","",女子名簿!E12)</f>
        <v/>
      </c>
      <c r="F12" s="132" t="str">
        <f>IF(女子名簿!F12="","",女子名簿!F12)</f>
        <v/>
      </c>
      <c r="G12" s="132" t="str">
        <f>IF(女子名簿!G12="","",女子名簿!G12)</f>
        <v/>
      </c>
      <c r="H12" s="132" t="str">
        <f>IF(女子名簿!H12="","",女子名簿!H12)</f>
        <v/>
      </c>
      <c r="I12" s="132" t="str">
        <f>IF(女子名簿!I12="","",女子名簿!I12)</f>
        <v/>
      </c>
      <c r="J12" s="132" t="str">
        <f>IF(女子名簿!J12="","",女子名簿!J12)</f>
        <v/>
      </c>
      <c r="K12" s="132">
        <f>IF(女子名簿!K12="","",女子名簿!K12)</f>
        <v>2</v>
      </c>
      <c r="L12" s="200" t="str">
        <f>IF(女子名簿!L12="","",女子名簿!L12)</f>
        <v/>
      </c>
      <c r="M12" s="200" t="str">
        <f>IF(女子名簿!M12="","",女子名簿!M12)</f>
        <v/>
      </c>
      <c r="N12" s="200" t="str">
        <f>IF(女子名簿!N12="","",女子名簿!N12)</f>
        <v/>
      </c>
      <c r="O12" s="132" t="s">
        <v>192</v>
      </c>
      <c r="P12" s="132"/>
      <c r="Q12" s="132" t="str">
        <f>IF(女子名簿!Q12="","",VLOOKUP(女子名簿!Q12,管理者シート!$G$9:$H$38,2,FALSE))</f>
        <v/>
      </c>
      <c r="R12" s="132" t="str">
        <f>IF(女子名簿!R12="","",女子名簿!R12)</f>
        <v/>
      </c>
      <c r="S12" s="132">
        <v>0</v>
      </c>
      <c r="T12" s="132">
        <v>2</v>
      </c>
      <c r="U12" s="132" t="str">
        <f>IF(女子名簿!U12="","",VLOOKUP(女子名簿!U12,管理者シート!$G$9:$H$38,2,FALSE))</f>
        <v/>
      </c>
      <c r="V12" s="132" t="str">
        <f>IF(女子名簿!V12="","",女子名簿!V12)</f>
        <v/>
      </c>
      <c r="W12" s="132">
        <v>0</v>
      </c>
      <c r="X12" s="132">
        <v>2</v>
      </c>
      <c r="Y12" s="132" t="str">
        <f>IF(女子名簿!Y12="","",VLOOKUP(女子名簿!Y12,管理者シート!$G$9:$H$23,2,FALSE))</f>
        <v/>
      </c>
      <c r="Z12" s="132" t="str">
        <f>IF(女子名簿!Z12="","",女子名簿!Z12)</f>
        <v/>
      </c>
      <c r="AA12" s="132">
        <v>0</v>
      </c>
      <c r="AB12" s="132">
        <v>2</v>
      </c>
      <c r="AC12" s="132" t="str">
        <f>IF(女子名簿!AC12="","",24)</f>
        <v/>
      </c>
      <c r="AD12" s="132" t="str">
        <f>IF(女子名簿!AD12="","",女子名簿!AD12)</f>
        <v/>
      </c>
      <c r="AE12" s="132">
        <v>0</v>
      </c>
      <c r="AF12" s="132">
        <v>2</v>
      </c>
      <c r="AG12" s="132" t="str">
        <f>IF(女子名簿!AG12="","",70)</f>
        <v/>
      </c>
      <c r="AH12" s="132" t="str">
        <f>IF(女子名簿!AH12="","",女子名簿!AH12)</f>
        <v/>
      </c>
      <c r="AI12" s="132">
        <v>0</v>
      </c>
      <c r="AJ12" s="132">
        <v>2</v>
      </c>
    </row>
    <row r="13" spans="1:36" x14ac:dyDescent="0.25">
      <c r="A13" s="99"/>
      <c r="B13" s="132" t="str">
        <f>IF(女子名簿!B13="","",女子名簿!B13)</f>
        <v/>
      </c>
      <c r="C13" s="99"/>
      <c r="D13" s="99" t="str">
        <f>IF(女子名簿!D13="","",女子名簿!D13)</f>
        <v/>
      </c>
      <c r="E13" s="132" t="str">
        <f>IF(女子名簿!E13="","",女子名簿!E13)</f>
        <v/>
      </c>
      <c r="F13" s="132" t="str">
        <f>IF(女子名簿!F13="","",女子名簿!F13)</f>
        <v/>
      </c>
      <c r="G13" s="132" t="str">
        <f>IF(女子名簿!G13="","",女子名簿!G13)</f>
        <v/>
      </c>
      <c r="H13" s="132" t="str">
        <f>IF(女子名簿!H13="","",女子名簿!H13)</f>
        <v/>
      </c>
      <c r="I13" s="132" t="str">
        <f>IF(女子名簿!I13="","",女子名簿!I13)</f>
        <v/>
      </c>
      <c r="J13" s="132" t="str">
        <f>IF(女子名簿!J13="","",女子名簿!J13)</f>
        <v/>
      </c>
      <c r="K13" s="132">
        <f>IF(女子名簿!K13="","",女子名簿!K13)</f>
        <v>2</v>
      </c>
      <c r="L13" s="200" t="str">
        <f>IF(女子名簿!L13="","",女子名簿!L13)</f>
        <v/>
      </c>
      <c r="M13" s="200" t="str">
        <f>IF(女子名簿!M13="","",女子名簿!M13)</f>
        <v/>
      </c>
      <c r="N13" s="200" t="str">
        <f>IF(女子名簿!N13="","",女子名簿!N13)</f>
        <v/>
      </c>
      <c r="O13" s="132" t="s">
        <v>192</v>
      </c>
      <c r="P13" s="132"/>
      <c r="Q13" s="132" t="str">
        <f>IF(女子名簿!Q13="","",VLOOKUP(女子名簿!Q13,管理者シート!$G$9:$H$38,2,FALSE))</f>
        <v/>
      </c>
      <c r="R13" s="132" t="str">
        <f>IF(女子名簿!R13="","",女子名簿!R13)</f>
        <v/>
      </c>
      <c r="S13" s="132">
        <v>0</v>
      </c>
      <c r="T13" s="132">
        <v>2</v>
      </c>
      <c r="U13" s="132" t="str">
        <f>IF(女子名簿!U13="","",VLOOKUP(女子名簿!U13,管理者シート!$G$9:$H$38,2,FALSE))</f>
        <v/>
      </c>
      <c r="V13" s="132" t="str">
        <f>IF(女子名簿!V13="","",女子名簿!V13)</f>
        <v/>
      </c>
      <c r="W13" s="132">
        <v>0</v>
      </c>
      <c r="X13" s="132">
        <v>2</v>
      </c>
      <c r="Y13" s="132" t="str">
        <f>IF(女子名簿!Y13="","",VLOOKUP(女子名簿!Y13,管理者シート!$G$9:$H$23,2,FALSE))</f>
        <v/>
      </c>
      <c r="Z13" s="132" t="str">
        <f>IF(女子名簿!Z13="","",女子名簿!Z13)</f>
        <v/>
      </c>
      <c r="AA13" s="132">
        <v>0</v>
      </c>
      <c r="AB13" s="132">
        <v>2</v>
      </c>
      <c r="AC13" s="132" t="str">
        <f>IF(女子名簿!AC13="","",24)</f>
        <v/>
      </c>
      <c r="AD13" s="132" t="str">
        <f>IF(女子名簿!AD13="","",女子名簿!AD13)</f>
        <v/>
      </c>
      <c r="AE13" s="132">
        <v>0</v>
      </c>
      <c r="AF13" s="132">
        <v>2</v>
      </c>
      <c r="AG13" s="132" t="str">
        <f>IF(女子名簿!AG13="","",70)</f>
        <v/>
      </c>
      <c r="AH13" s="132" t="str">
        <f>IF(女子名簿!AH13="","",女子名簿!AH13)</f>
        <v/>
      </c>
      <c r="AI13" s="132">
        <v>0</v>
      </c>
      <c r="AJ13" s="132">
        <v>2</v>
      </c>
    </row>
    <row r="14" spans="1:36" x14ac:dyDescent="0.25">
      <c r="A14" s="99"/>
      <c r="B14" s="132" t="str">
        <f>IF(女子名簿!B14="","",女子名簿!B14)</f>
        <v/>
      </c>
      <c r="C14" s="99"/>
      <c r="D14" s="99" t="str">
        <f>IF(女子名簿!D14="","",女子名簿!D14)</f>
        <v/>
      </c>
      <c r="E14" s="132" t="str">
        <f>IF(女子名簿!E14="","",女子名簿!E14)</f>
        <v/>
      </c>
      <c r="F14" s="132" t="str">
        <f>IF(女子名簿!F14="","",女子名簿!F14)</f>
        <v/>
      </c>
      <c r="G14" s="132" t="str">
        <f>IF(女子名簿!G14="","",女子名簿!G14)</f>
        <v/>
      </c>
      <c r="H14" s="132" t="str">
        <f>IF(女子名簿!H14="","",女子名簿!H14)</f>
        <v/>
      </c>
      <c r="I14" s="132" t="str">
        <f>IF(女子名簿!I14="","",女子名簿!I14)</f>
        <v/>
      </c>
      <c r="J14" s="132" t="str">
        <f>IF(女子名簿!J14="","",女子名簿!J14)</f>
        <v/>
      </c>
      <c r="K14" s="132">
        <f>IF(女子名簿!K14="","",女子名簿!K14)</f>
        <v>2</v>
      </c>
      <c r="L14" s="200" t="str">
        <f>IF(女子名簿!L14="","",女子名簿!L14)</f>
        <v/>
      </c>
      <c r="M14" s="200" t="str">
        <f>IF(女子名簿!M14="","",女子名簿!M14)</f>
        <v/>
      </c>
      <c r="N14" s="200" t="str">
        <f>IF(女子名簿!N14="","",女子名簿!N14)</f>
        <v/>
      </c>
      <c r="O14" s="132" t="s">
        <v>192</v>
      </c>
      <c r="P14" s="132"/>
      <c r="Q14" s="132" t="str">
        <f>IF(女子名簿!Q14="","",VLOOKUP(女子名簿!Q14,管理者シート!$G$9:$H$38,2,FALSE))</f>
        <v/>
      </c>
      <c r="R14" s="132" t="str">
        <f>IF(女子名簿!R14="","",女子名簿!R14)</f>
        <v/>
      </c>
      <c r="S14" s="132">
        <v>0</v>
      </c>
      <c r="T14" s="132">
        <v>2</v>
      </c>
      <c r="U14" s="132" t="str">
        <f>IF(女子名簿!U14="","",VLOOKUP(女子名簿!U14,管理者シート!$G$9:$H$38,2,FALSE))</f>
        <v/>
      </c>
      <c r="V14" s="132" t="str">
        <f>IF(女子名簿!V14="","",女子名簿!V14)</f>
        <v/>
      </c>
      <c r="W14" s="132">
        <v>0</v>
      </c>
      <c r="X14" s="132">
        <v>2</v>
      </c>
      <c r="Y14" s="132" t="str">
        <f>IF(女子名簿!Y14="","",VLOOKUP(女子名簿!Y14,管理者シート!$G$9:$H$23,2,FALSE))</f>
        <v/>
      </c>
      <c r="Z14" s="132" t="str">
        <f>IF(女子名簿!Z14="","",女子名簿!Z14)</f>
        <v/>
      </c>
      <c r="AA14" s="132">
        <v>0</v>
      </c>
      <c r="AB14" s="132">
        <v>2</v>
      </c>
      <c r="AC14" s="132" t="str">
        <f>IF(女子名簿!AC14="","",24)</f>
        <v/>
      </c>
      <c r="AD14" s="132" t="str">
        <f>IF(女子名簿!AD14="","",女子名簿!AD14)</f>
        <v/>
      </c>
      <c r="AE14" s="132">
        <v>0</v>
      </c>
      <c r="AF14" s="132">
        <v>2</v>
      </c>
      <c r="AG14" s="132" t="str">
        <f>IF(女子名簿!AG14="","",70)</f>
        <v/>
      </c>
      <c r="AH14" s="132" t="str">
        <f>IF(女子名簿!AH14="","",女子名簿!AH14)</f>
        <v/>
      </c>
      <c r="AI14" s="132">
        <v>0</v>
      </c>
      <c r="AJ14" s="132">
        <v>2</v>
      </c>
    </row>
    <row r="15" spans="1:36" x14ac:dyDescent="0.25">
      <c r="A15" s="99"/>
      <c r="B15" s="132" t="str">
        <f>IF(女子名簿!B15="","",女子名簿!B15)</f>
        <v/>
      </c>
      <c r="C15" s="99"/>
      <c r="D15" s="99" t="str">
        <f>IF(女子名簿!D15="","",女子名簿!D15)</f>
        <v/>
      </c>
      <c r="E15" s="132" t="str">
        <f>IF(女子名簿!E15="","",女子名簿!E15)</f>
        <v/>
      </c>
      <c r="F15" s="132" t="str">
        <f>IF(女子名簿!F15="","",女子名簿!F15)</f>
        <v/>
      </c>
      <c r="G15" s="132" t="str">
        <f>IF(女子名簿!G15="","",女子名簿!G15)</f>
        <v/>
      </c>
      <c r="H15" s="132" t="str">
        <f>IF(女子名簿!H15="","",女子名簿!H15)</f>
        <v/>
      </c>
      <c r="I15" s="132" t="str">
        <f>IF(女子名簿!I15="","",女子名簿!I15)</f>
        <v/>
      </c>
      <c r="J15" s="132" t="str">
        <f>IF(女子名簿!J15="","",女子名簿!J15)</f>
        <v/>
      </c>
      <c r="K15" s="132">
        <f>IF(女子名簿!K15="","",女子名簿!K15)</f>
        <v>2</v>
      </c>
      <c r="L15" s="200" t="str">
        <f>IF(女子名簿!L15="","",女子名簿!L15)</f>
        <v/>
      </c>
      <c r="M15" s="200" t="str">
        <f>IF(女子名簿!M15="","",女子名簿!M15)</f>
        <v/>
      </c>
      <c r="N15" s="200" t="str">
        <f>IF(女子名簿!N15="","",女子名簿!N15)</f>
        <v/>
      </c>
      <c r="O15" s="132" t="s">
        <v>192</v>
      </c>
      <c r="P15" s="132"/>
      <c r="Q15" s="132" t="str">
        <f>IF(女子名簿!Q15="","",VLOOKUP(女子名簿!Q15,管理者シート!$G$9:$H$38,2,FALSE))</f>
        <v/>
      </c>
      <c r="R15" s="132" t="str">
        <f>IF(女子名簿!R15="","",女子名簿!R15)</f>
        <v/>
      </c>
      <c r="S15" s="132">
        <v>0</v>
      </c>
      <c r="T15" s="132">
        <v>2</v>
      </c>
      <c r="U15" s="132" t="str">
        <f>IF(女子名簿!U15="","",VLOOKUP(女子名簿!U15,管理者シート!$G$9:$H$38,2,FALSE))</f>
        <v/>
      </c>
      <c r="V15" s="132" t="str">
        <f>IF(女子名簿!V15="","",女子名簿!V15)</f>
        <v/>
      </c>
      <c r="W15" s="132">
        <v>0</v>
      </c>
      <c r="X15" s="132">
        <v>2</v>
      </c>
      <c r="Y15" s="132" t="str">
        <f>IF(女子名簿!Y15="","",VLOOKUP(女子名簿!Y15,管理者シート!$G$9:$H$23,2,FALSE))</f>
        <v/>
      </c>
      <c r="Z15" s="132" t="str">
        <f>IF(女子名簿!Z15="","",女子名簿!Z15)</f>
        <v/>
      </c>
      <c r="AA15" s="132">
        <v>0</v>
      </c>
      <c r="AB15" s="132">
        <v>2</v>
      </c>
      <c r="AC15" s="132" t="str">
        <f>IF(女子名簿!AC15="","",24)</f>
        <v/>
      </c>
      <c r="AD15" s="132" t="str">
        <f>IF(女子名簿!AD15="","",女子名簿!AD15)</f>
        <v/>
      </c>
      <c r="AE15" s="132">
        <v>0</v>
      </c>
      <c r="AF15" s="132">
        <v>2</v>
      </c>
      <c r="AG15" s="132" t="str">
        <f>IF(女子名簿!AG15="","",70)</f>
        <v/>
      </c>
      <c r="AH15" s="132" t="str">
        <f>IF(女子名簿!AH15="","",女子名簿!AH15)</f>
        <v/>
      </c>
      <c r="AI15" s="132">
        <v>0</v>
      </c>
      <c r="AJ15" s="132">
        <v>2</v>
      </c>
    </row>
    <row r="16" spans="1:36" x14ac:dyDescent="0.25">
      <c r="A16" s="99"/>
      <c r="B16" s="132" t="str">
        <f>IF(女子名簿!B16="","",女子名簿!B16)</f>
        <v/>
      </c>
      <c r="C16" s="99"/>
      <c r="D16" s="99" t="str">
        <f>IF(女子名簿!D16="","",女子名簿!D16)</f>
        <v/>
      </c>
      <c r="E16" s="132" t="str">
        <f>IF(女子名簿!E16="","",女子名簿!E16)</f>
        <v/>
      </c>
      <c r="F16" s="132" t="str">
        <f>IF(女子名簿!F16="","",女子名簿!F16)</f>
        <v/>
      </c>
      <c r="G16" s="132" t="str">
        <f>IF(女子名簿!G16="","",女子名簿!G16)</f>
        <v/>
      </c>
      <c r="H16" s="132" t="str">
        <f>IF(女子名簿!H16="","",女子名簿!H16)</f>
        <v/>
      </c>
      <c r="I16" s="132" t="str">
        <f>IF(女子名簿!I16="","",女子名簿!I16)</f>
        <v/>
      </c>
      <c r="J16" s="132" t="str">
        <f>IF(女子名簿!J16="","",女子名簿!J16)</f>
        <v/>
      </c>
      <c r="K16" s="132">
        <f>IF(女子名簿!K16="","",女子名簿!K16)</f>
        <v>2</v>
      </c>
      <c r="L16" s="200" t="str">
        <f>IF(女子名簿!L16="","",女子名簿!L16)</f>
        <v/>
      </c>
      <c r="M16" s="200" t="str">
        <f>IF(女子名簿!M16="","",女子名簿!M16)</f>
        <v/>
      </c>
      <c r="N16" s="200" t="str">
        <f>IF(女子名簿!N16="","",女子名簿!N16)</f>
        <v/>
      </c>
      <c r="O16" s="132" t="s">
        <v>192</v>
      </c>
      <c r="P16" s="132"/>
      <c r="Q16" s="132" t="str">
        <f>IF(女子名簿!Q16="","",VLOOKUP(女子名簿!Q16,管理者シート!$G$9:$H$38,2,FALSE))</f>
        <v/>
      </c>
      <c r="R16" s="132" t="str">
        <f>IF(女子名簿!R16="","",女子名簿!R16)</f>
        <v/>
      </c>
      <c r="S16" s="132">
        <v>0</v>
      </c>
      <c r="T16" s="132">
        <v>2</v>
      </c>
      <c r="U16" s="132" t="str">
        <f>IF(女子名簿!U16="","",VLOOKUP(女子名簿!U16,管理者シート!$G$9:$H$38,2,FALSE))</f>
        <v/>
      </c>
      <c r="V16" s="132" t="str">
        <f>IF(女子名簿!V16="","",女子名簿!V16)</f>
        <v/>
      </c>
      <c r="W16" s="132">
        <v>0</v>
      </c>
      <c r="X16" s="132">
        <v>2</v>
      </c>
      <c r="Y16" s="132" t="str">
        <f>IF(女子名簿!Y16="","",VLOOKUP(女子名簿!Y16,管理者シート!$G$9:$H$23,2,FALSE))</f>
        <v/>
      </c>
      <c r="Z16" s="132" t="str">
        <f>IF(女子名簿!Z16="","",女子名簿!Z16)</f>
        <v/>
      </c>
      <c r="AA16" s="132">
        <v>0</v>
      </c>
      <c r="AB16" s="132">
        <v>2</v>
      </c>
      <c r="AC16" s="132" t="str">
        <f>IF(女子名簿!AC16="","",24)</f>
        <v/>
      </c>
      <c r="AD16" s="132" t="str">
        <f>IF(女子名簿!AD16="","",女子名簿!AD16)</f>
        <v/>
      </c>
      <c r="AE16" s="132">
        <v>0</v>
      </c>
      <c r="AF16" s="132">
        <v>2</v>
      </c>
      <c r="AG16" s="132" t="str">
        <f>IF(女子名簿!AG16="","",70)</f>
        <v/>
      </c>
      <c r="AH16" s="132" t="str">
        <f>IF(女子名簿!AH16="","",女子名簿!AH16)</f>
        <v/>
      </c>
      <c r="AI16" s="132">
        <v>0</v>
      </c>
      <c r="AJ16" s="132">
        <v>2</v>
      </c>
    </row>
    <row r="17" spans="1:36" x14ac:dyDescent="0.25">
      <c r="A17" s="99"/>
      <c r="B17" s="132" t="str">
        <f>IF(女子名簿!B17="","",女子名簿!B17)</f>
        <v/>
      </c>
      <c r="C17" s="99"/>
      <c r="D17" s="99" t="str">
        <f>IF(女子名簿!D17="","",女子名簿!D17)</f>
        <v/>
      </c>
      <c r="E17" s="132" t="str">
        <f>IF(女子名簿!E17="","",女子名簿!E17)</f>
        <v/>
      </c>
      <c r="F17" s="132" t="str">
        <f>IF(女子名簿!F17="","",女子名簿!F17)</f>
        <v/>
      </c>
      <c r="G17" s="132" t="str">
        <f>IF(女子名簿!G17="","",女子名簿!G17)</f>
        <v/>
      </c>
      <c r="H17" s="132" t="str">
        <f>IF(女子名簿!H17="","",女子名簿!H17)</f>
        <v/>
      </c>
      <c r="I17" s="132" t="str">
        <f>IF(女子名簿!I17="","",女子名簿!I17)</f>
        <v/>
      </c>
      <c r="J17" s="132" t="str">
        <f>IF(女子名簿!J17="","",女子名簿!J17)</f>
        <v/>
      </c>
      <c r="K17" s="132">
        <f>IF(女子名簿!K17="","",女子名簿!K17)</f>
        <v>2</v>
      </c>
      <c r="L17" s="200" t="str">
        <f>IF(女子名簿!L17="","",女子名簿!L17)</f>
        <v/>
      </c>
      <c r="M17" s="200" t="str">
        <f>IF(女子名簿!M17="","",女子名簿!M17)</f>
        <v/>
      </c>
      <c r="N17" s="200" t="str">
        <f>IF(女子名簿!N17="","",女子名簿!N17)</f>
        <v/>
      </c>
      <c r="O17" s="132" t="s">
        <v>192</v>
      </c>
      <c r="P17" s="132"/>
      <c r="Q17" s="132" t="str">
        <f>IF(女子名簿!Q17="","",VLOOKUP(女子名簿!Q17,管理者シート!$G$9:$H$38,2,FALSE))</f>
        <v/>
      </c>
      <c r="R17" s="132" t="str">
        <f>IF(女子名簿!R17="","",女子名簿!R17)</f>
        <v/>
      </c>
      <c r="S17" s="132">
        <v>0</v>
      </c>
      <c r="T17" s="132">
        <v>2</v>
      </c>
      <c r="U17" s="132" t="str">
        <f>IF(女子名簿!U17="","",VLOOKUP(女子名簿!U17,管理者シート!$G$9:$H$38,2,FALSE))</f>
        <v/>
      </c>
      <c r="V17" s="132" t="str">
        <f>IF(女子名簿!V17="","",女子名簿!V17)</f>
        <v/>
      </c>
      <c r="W17" s="132">
        <v>0</v>
      </c>
      <c r="X17" s="132">
        <v>2</v>
      </c>
      <c r="Y17" s="132" t="str">
        <f>IF(女子名簿!Y17="","",VLOOKUP(女子名簿!Y17,管理者シート!$G$9:$H$23,2,FALSE))</f>
        <v/>
      </c>
      <c r="Z17" s="132" t="str">
        <f>IF(女子名簿!Z17="","",女子名簿!Z17)</f>
        <v/>
      </c>
      <c r="AA17" s="132">
        <v>0</v>
      </c>
      <c r="AB17" s="132">
        <v>2</v>
      </c>
      <c r="AC17" s="132" t="str">
        <f>IF(女子名簿!AC17="","",24)</f>
        <v/>
      </c>
      <c r="AD17" s="132" t="str">
        <f>IF(女子名簿!AD17="","",女子名簿!AD17)</f>
        <v/>
      </c>
      <c r="AE17" s="132">
        <v>0</v>
      </c>
      <c r="AF17" s="132">
        <v>2</v>
      </c>
      <c r="AG17" s="132" t="str">
        <f>IF(女子名簿!AG17="","",70)</f>
        <v/>
      </c>
      <c r="AH17" s="132" t="str">
        <f>IF(女子名簿!AH17="","",女子名簿!AH17)</f>
        <v/>
      </c>
      <c r="AI17" s="132">
        <v>0</v>
      </c>
      <c r="AJ17" s="132">
        <v>2</v>
      </c>
    </row>
    <row r="18" spans="1:36" x14ac:dyDescent="0.25">
      <c r="A18" s="99"/>
      <c r="B18" s="132" t="str">
        <f>IF(女子名簿!B18="","",女子名簿!B18)</f>
        <v/>
      </c>
      <c r="C18" s="99"/>
      <c r="D18" s="99" t="str">
        <f>IF(女子名簿!D18="","",女子名簿!D18)</f>
        <v/>
      </c>
      <c r="E18" s="132" t="str">
        <f>IF(女子名簿!E18="","",女子名簿!E18)</f>
        <v/>
      </c>
      <c r="F18" s="132" t="str">
        <f>IF(女子名簿!F18="","",女子名簿!F18)</f>
        <v/>
      </c>
      <c r="G18" s="132" t="str">
        <f>IF(女子名簿!G18="","",女子名簿!G18)</f>
        <v/>
      </c>
      <c r="H18" s="132" t="str">
        <f>IF(女子名簿!H18="","",女子名簿!H18)</f>
        <v/>
      </c>
      <c r="I18" s="132" t="str">
        <f>IF(女子名簿!I18="","",女子名簿!I18)</f>
        <v/>
      </c>
      <c r="J18" s="132" t="str">
        <f>IF(女子名簿!J18="","",女子名簿!J18)</f>
        <v/>
      </c>
      <c r="K18" s="132">
        <f>IF(女子名簿!K18="","",女子名簿!K18)</f>
        <v>2</v>
      </c>
      <c r="L18" s="200" t="str">
        <f>IF(女子名簿!L18="","",女子名簿!L18)</f>
        <v/>
      </c>
      <c r="M18" s="200" t="str">
        <f>IF(女子名簿!M18="","",女子名簿!M18)</f>
        <v/>
      </c>
      <c r="N18" s="200" t="str">
        <f>IF(女子名簿!N18="","",女子名簿!N18)</f>
        <v/>
      </c>
      <c r="O18" s="132" t="s">
        <v>192</v>
      </c>
      <c r="P18" s="132"/>
      <c r="Q18" s="132" t="str">
        <f>IF(女子名簿!Q18="","",VLOOKUP(女子名簿!Q18,管理者シート!$G$9:$H$38,2,FALSE))</f>
        <v/>
      </c>
      <c r="R18" s="132" t="str">
        <f>IF(女子名簿!R18="","",女子名簿!R18)</f>
        <v/>
      </c>
      <c r="S18" s="132">
        <v>0</v>
      </c>
      <c r="T18" s="132">
        <v>2</v>
      </c>
      <c r="U18" s="132" t="str">
        <f>IF(女子名簿!U18="","",VLOOKUP(女子名簿!U18,管理者シート!$G$9:$H$38,2,FALSE))</f>
        <v/>
      </c>
      <c r="V18" s="132" t="str">
        <f>IF(女子名簿!V18="","",女子名簿!V18)</f>
        <v/>
      </c>
      <c r="W18" s="132">
        <v>0</v>
      </c>
      <c r="X18" s="132">
        <v>2</v>
      </c>
      <c r="Y18" s="132" t="str">
        <f>IF(女子名簿!Y18="","",VLOOKUP(女子名簿!Y18,管理者シート!$G$9:$H$23,2,FALSE))</f>
        <v/>
      </c>
      <c r="Z18" s="132" t="str">
        <f>IF(女子名簿!Z18="","",女子名簿!Z18)</f>
        <v/>
      </c>
      <c r="AA18" s="132">
        <v>0</v>
      </c>
      <c r="AB18" s="132">
        <v>2</v>
      </c>
      <c r="AC18" s="132" t="str">
        <f>IF(女子名簿!AC18="","",24)</f>
        <v/>
      </c>
      <c r="AD18" s="132" t="str">
        <f>IF(女子名簿!AD18="","",女子名簿!AD18)</f>
        <v/>
      </c>
      <c r="AE18" s="132">
        <v>0</v>
      </c>
      <c r="AF18" s="132">
        <v>2</v>
      </c>
      <c r="AG18" s="132" t="str">
        <f>IF(女子名簿!AG18="","",70)</f>
        <v/>
      </c>
      <c r="AH18" s="132" t="str">
        <f>IF(女子名簿!AH18="","",女子名簿!AH18)</f>
        <v/>
      </c>
      <c r="AI18" s="132">
        <v>0</v>
      </c>
      <c r="AJ18" s="132">
        <v>2</v>
      </c>
    </row>
    <row r="19" spans="1:36" x14ac:dyDescent="0.25">
      <c r="A19" s="99"/>
      <c r="B19" s="132" t="str">
        <f>IF(女子名簿!B19="","",女子名簿!B19)</f>
        <v/>
      </c>
      <c r="C19" s="99"/>
      <c r="D19" s="99" t="str">
        <f>IF(女子名簿!D19="","",女子名簿!D19)</f>
        <v/>
      </c>
      <c r="E19" s="132" t="str">
        <f>IF(女子名簿!E19="","",女子名簿!E19)</f>
        <v/>
      </c>
      <c r="F19" s="132" t="str">
        <f>IF(女子名簿!F19="","",女子名簿!F19)</f>
        <v/>
      </c>
      <c r="G19" s="132" t="str">
        <f>IF(女子名簿!G19="","",女子名簿!G19)</f>
        <v/>
      </c>
      <c r="H19" s="132" t="str">
        <f>IF(女子名簿!H19="","",女子名簿!H19)</f>
        <v/>
      </c>
      <c r="I19" s="132" t="str">
        <f>IF(女子名簿!I19="","",女子名簿!I19)</f>
        <v/>
      </c>
      <c r="J19" s="132" t="str">
        <f>IF(女子名簿!J19="","",女子名簿!J19)</f>
        <v/>
      </c>
      <c r="K19" s="132">
        <f>IF(女子名簿!K19="","",女子名簿!K19)</f>
        <v>2</v>
      </c>
      <c r="L19" s="200" t="str">
        <f>IF(女子名簿!L19="","",女子名簿!L19)</f>
        <v/>
      </c>
      <c r="M19" s="200" t="str">
        <f>IF(女子名簿!M19="","",女子名簿!M19)</f>
        <v/>
      </c>
      <c r="N19" s="200" t="str">
        <f>IF(女子名簿!N19="","",女子名簿!N19)</f>
        <v/>
      </c>
      <c r="O19" s="132" t="s">
        <v>192</v>
      </c>
      <c r="P19" s="132"/>
      <c r="Q19" s="132" t="str">
        <f>IF(女子名簿!Q19="","",VLOOKUP(女子名簿!Q19,管理者シート!$G$9:$H$38,2,FALSE))</f>
        <v/>
      </c>
      <c r="R19" s="132" t="str">
        <f>IF(女子名簿!R19="","",女子名簿!R19)</f>
        <v/>
      </c>
      <c r="S19" s="132">
        <v>0</v>
      </c>
      <c r="T19" s="132">
        <v>2</v>
      </c>
      <c r="U19" s="132" t="str">
        <f>IF(女子名簿!U19="","",VLOOKUP(女子名簿!U19,管理者シート!$G$9:$H$38,2,FALSE))</f>
        <v/>
      </c>
      <c r="V19" s="132" t="str">
        <f>IF(女子名簿!V19="","",女子名簿!V19)</f>
        <v/>
      </c>
      <c r="W19" s="132">
        <v>0</v>
      </c>
      <c r="X19" s="132">
        <v>2</v>
      </c>
      <c r="Y19" s="132" t="str">
        <f>IF(女子名簿!Y19="","",VLOOKUP(女子名簿!Y19,管理者シート!$G$9:$H$23,2,FALSE))</f>
        <v/>
      </c>
      <c r="Z19" s="132" t="str">
        <f>IF(女子名簿!Z19="","",女子名簿!Z19)</f>
        <v/>
      </c>
      <c r="AA19" s="132">
        <v>0</v>
      </c>
      <c r="AB19" s="132">
        <v>2</v>
      </c>
      <c r="AC19" s="132" t="str">
        <f>IF(女子名簿!AC19="","",24)</f>
        <v/>
      </c>
      <c r="AD19" s="132" t="str">
        <f>IF(女子名簿!AD19="","",女子名簿!AD19)</f>
        <v/>
      </c>
      <c r="AE19" s="132">
        <v>0</v>
      </c>
      <c r="AF19" s="132">
        <v>2</v>
      </c>
      <c r="AG19" s="132" t="str">
        <f>IF(女子名簿!AG19="","",70)</f>
        <v/>
      </c>
      <c r="AH19" s="132" t="str">
        <f>IF(女子名簿!AH19="","",女子名簿!AH19)</f>
        <v/>
      </c>
      <c r="AI19" s="132">
        <v>0</v>
      </c>
      <c r="AJ19" s="132">
        <v>2</v>
      </c>
    </row>
    <row r="20" spans="1:36" x14ac:dyDescent="0.25">
      <c r="A20" s="99"/>
      <c r="B20" s="132" t="str">
        <f>IF(女子名簿!B20="","",女子名簿!B20)</f>
        <v/>
      </c>
      <c r="C20" s="99"/>
      <c r="D20" s="99" t="str">
        <f>IF(女子名簿!D20="","",女子名簿!D20)</f>
        <v/>
      </c>
      <c r="E20" s="132" t="str">
        <f>IF(女子名簿!E20="","",女子名簿!E20)</f>
        <v/>
      </c>
      <c r="F20" s="132" t="str">
        <f>IF(女子名簿!F20="","",女子名簿!F20)</f>
        <v/>
      </c>
      <c r="G20" s="132" t="str">
        <f>IF(女子名簿!G20="","",女子名簿!G20)</f>
        <v/>
      </c>
      <c r="H20" s="132" t="str">
        <f>IF(女子名簿!H20="","",女子名簿!H20)</f>
        <v/>
      </c>
      <c r="I20" s="132" t="str">
        <f>IF(女子名簿!I20="","",女子名簿!I20)</f>
        <v/>
      </c>
      <c r="J20" s="132" t="str">
        <f>IF(女子名簿!J20="","",女子名簿!J20)</f>
        <v/>
      </c>
      <c r="K20" s="132">
        <f>IF(女子名簿!K20="","",女子名簿!K20)</f>
        <v>2</v>
      </c>
      <c r="L20" s="200" t="str">
        <f>IF(女子名簿!L20="","",女子名簿!L20)</f>
        <v/>
      </c>
      <c r="M20" s="200" t="str">
        <f>IF(女子名簿!M20="","",女子名簿!M20)</f>
        <v/>
      </c>
      <c r="N20" s="200" t="str">
        <f>IF(女子名簿!N20="","",女子名簿!N20)</f>
        <v/>
      </c>
      <c r="O20" s="132" t="s">
        <v>192</v>
      </c>
      <c r="P20" s="132"/>
      <c r="Q20" s="132" t="str">
        <f>IF(女子名簿!Q20="","",VLOOKUP(女子名簿!Q20,管理者シート!$G$9:$H$38,2,FALSE))</f>
        <v/>
      </c>
      <c r="R20" s="132" t="str">
        <f>IF(女子名簿!R20="","",女子名簿!R20)</f>
        <v/>
      </c>
      <c r="S20" s="132">
        <v>0</v>
      </c>
      <c r="T20" s="132">
        <v>2</v>
      </c>
      <c r="U20" s="132" t="str">
        <f>IF(女子名簿!U20="","",VLOOKUP(女子名簿!U20,管理者シート!$G$9:$H$38,2,FALSE))</f>
        <v/>
      </c>
      <c r="V20" s="132" t="str">
        <f>IF(女子名簿!V20="","",女子名簿!V20)</f>
        <v/>
      </c>
      <c r="W20" s="132">
        <v>0</v>
      </c>
      <c r="X20" s="132">
        <v>2</v>
      </c>
      <c r="Y20" s="132" t="str">
        <f>IF(女子名簿!Y20="","",VLOOKUP(女子名簿!Y20,管理者シート!$G$9:$H$23,2,FALSE))</f>
        <v/>
      </c>
      <c r="Z20" s="132" t="str">
        <f>IF(女子名簿!Z20="","",女子名簿!Z20)</f>
        <v/>
      </c>
      <c r="AA20" s="132">
        <v>0</v>
      </c>
      <c r="AB20" s="132">
        <v>2</v>
      </c>
      <c r="AC20" s="132" t="str">
        <f>IF(女子名簿!AC20="","",24)</f>
        <v/>
      </c>
      <c r="AD20" s="132" t="str">
        <f>IF(女子名簿!AD20="","",女子名簿!AD20)</f>
        <v/>
      </c>
      <c r="AE20" s="132">
        <v>0</v>
      </c>
      <c r="AF20" s="132">
        <v>2</v>
      </c>
      <c r="AG20" s="132" t="str">
        <f>IF(女子名簿!AG20="","",70)</f>
        <v/>
      </c>
      <c r="AH20" s="132" t="str">
        <f>IF(女子名簿!AH20="","",女子名簿!AH20)</f>
        <v/>
      </c>
      <c r="AI20" s="132">
        <v>0</v>
      </c>
      <c r="AJ20" s="132">
        <v>2</v>
      </c>
    </row>
    <row r="21" spans="1:36" x14ac:dyDescent="0.25">
      <c r="A21" s="99"/>
      <c r="B21" s="132" t="str">
        <f>IF(女子名簿!B21="","",女子名簿!B21)</f>
        <v/>
      </c>
      <c r="C21" s="99"/>
      <c r="D21" s="99" t="str">
        <f>IF(女子名簿!D21="","",女子名簿!D21)</f>
        <v/>
      </c>
      <c r="E21" s="132" t="str">
        <f>IF(女子名簿!E21="","",女子名簿!E21)</f>
        <v/>
      </c>
      <c r="F21" s="132" t="str">
        <f>IF(女子名簿!F21="","",女子名簿!F21)</f>
        <v/>
      </c>
      <c r="G21" s="132" t="str">
        <f>IF(女子名簿!G21="","",女子名簿!G21)</f>
        <v/>
      </c>
      <c r="H21" s="132" t="str">
        <f>IF(女子名簿!H21="","",女子名簿!H21)</f>
        <v/>
      </c>
      <c r="I21" s="132" t="str">
        <f>IF(女子名簿!I21="","",女子名簿!I21)</f>
        <v/>
      </c>
      <c r="J21" s="132" t="str">
        <f>IF(女子名簿!J21="","",女子名簿!J21)</f>
        <v/>
      </c>
      <c r="K21" s="132">
        <f>IF(女子名簿!K21="","",女子名簿!K21)</f>
        <v>2</v>
      </c>
      <c r="L21" s="200" t="str">
        <f>IF(女子名簿!L21="","",女子名簿!L21)</f>
        <v/>
      </c>
      <c r="M21" s="200" t="str">
        <f>IF(女子名簿!M21="","",女子名簿!M21)</f>
        <v/>
      </c>
      <c r="N21" s="200" t="str">
        <f>IF(女子名簿!N21="","",女子名簿!N21)</f>
        <v/>
      </c>
      <c r="O21" s="132" t="s">
        <v>192</v>
      </c>
      <c r="P21" s="132"/>
      <c r="Q21" s="132" t="str">
        <f>IF(女子名簿!Q21="","",VLOOKUP(女子名簿!Q21,管理者シート!$G$9:$H$38,2,FALSE))</f>
        <v/>
      </c>
      <c r="R21" s="132" t="str">
        <f>IF(女子名簿!R21="","",女子名簿!R21)</f>
        <v/>
      </c>
      <c r="S21" s="132">
        <v>0</v>
      </c>
      <c r="T21" s="132">
        <v>2</v>
      </c>
      <c r="U21" s="132" t="str">
        <f>IF(女子名簿!U21="","",VLOOKUP(女子名簿!U21,管理者シート!$G$9:$H$38,2,FALSE))</f>
        <v/>
      </c>
      <c r="V21" s="132" t="str">
        <f>IF(女子名簿!V21="","",女子名簿!V21)</f>
        <v/>
      </c>
      <c r="W21" s="132">
        <v>0</v>
      </c>
      <c r="X21" s="132">
        <v>2</v>
      </c>
      <c r="Y21" s="132" t="str">
        <f>IF(女子名簿!Y21="","",VLOOKUP(女子名簿!Y21,管理者シート!$G$9:$H$23,2,FALSE))</f>
        <v/>
      </c>
      <c r="Z21" s="132" t="str">
        <f>IF(女子名簿!Z21="","",女子名簿!Z21)</f>
        <v/>
      </c>
      <c r="AA21" s="132">
        <v>0</v>
      </c>
      <c r="AB21" s="132">
        <v>2</v>
      </c>
      <c r="AC21" s="132" t="str">
        <f>IF(女子名簿!AC21="","",24)</f>
        <v/>
      </c>
      <c r="AD21" s="132" t="str">
        <f>IF(女子名簿!AD21="","",女子名簿!AD21)</f>
        <v/>
      </c>
      <c r="AE21" s="132">
        <v>0</v>
      </c>
      <c r="AF21" s="132">
        <v>2</v>
      </c>
      <c r="AG21" s="132" t="str">
        <f>IF(女子名簿!AG21="","",70)</f>
        <v/>
      </c>
      <c r="AH21" s="132" t="str">
        <f>IF(女子名簿!AH21="","",女子名簿!AH21)</f>
        <v/>
      </c>
      <c r="AI21" s="132">
        <v>0</v>
      </c>
      <c r="AJ21" s="132">
        <v>2</v>
      </c>
    </row>
    <row r="22" spans="1:36" x14ac:dyDescent="0.25">
      <c r="A22" s="99"/>
      <c r="B22" s="132" t="str">
        <f>IF(女子名簿!B22="","",女子名簿!B22)</f>
        <v/>
      </c>
      <c r="C22" s="99"/>
      <c r="D22" s="99" t="str">
        <f>IF(女子名簿!D22="","",女子名簿!D22)</f>
        <v/>
      </c>
      <c r="E22" s="132" t="str">
        <f>IF(女子名簿!E22="","",女子名簿!E22)</f>
        <v/>
      </c>
      <c r="F22" s="132" t="str">
        <f>IF(女子名簿!F22="","",女子名簿!F22)</f>
        <v/>
      </c>
      <c r="G22" s="132" t="str">
        <f>IF(女子名簿!G22="","",女子名簿!G22)</f>
        <v/>
      </c>
      <c r="H22" s="132" t="str">
        <f>IF(女子名簿!H22="","",女子名簿!H22)</f>
        <v/>
      </c>
      <c r="I22" s="132" t="str">
        <f>IF(女子名簿!I22="","",女子名簿!I22)</f>
        <v/>
      </c>
      <c r="J22" s="132" t="str">
        <f>IF(女子名簿!J22="","",女子名簿!J22)</f>
        <v/>
      </c>
      <c r="K22" s="132">
        <f>IF(女子名簿!K22="","",女子名簿!K22)</f>
        <v>2</v>
      </c>
      <c r="L22" s="200" t="str">
        <f>IF(女子名簿!L22="","",女子名簿!L22)</f>
        <v/>
      </c>
      <c r="M22" s="200" t="str">
        <f>IF(女子名簿!M22="","",女子名簿!M22)</f>
        <v/>
      </c>
      <c r="N22" s="200" t="str">
        <f>IF(女子名簿!N22="","",女子名簿!N22)</f>
        <v/>
      </c>
      <c r="O22" s="132" t="s">
        <v>192</v>
      </c>
      <c r="P22" s="132"/>
      <c r="Q22" s="132" t="str">
        <f>IF(女子名簿!Q22="","",VLOOKUP(女子名簿!Q22,管理者シート!$G$9:$H$38,2,FALSE))</f>
        <v/>
      </c>
      <c r="R22" s="132" t="str">
        <f>IF(女子名簿!R22="","",女子名簿!R22)</f>
        <v/>
      </c>
      <c r="S22" s="132">
        <v>0</v>
      </c>
      <c r="T22" s="132">
        <v>2</v>
      </c>
      <c r="U22" s="132" t="str">
        <f>IF(女子名簿!U22="","",VLOOKUP(女子名簿!U22,管理者シート!$G$9:$H$38,2,FALSE))</f>
        <v/>
      </c>
      <c r="V22" s="132" t="str">
        <f>IF(女子名簿!V22="","",女子名簿!V22)</f>
        <v/>
      </c>
      <c r="W22" s="132">
        <v>0</v>
      </c>
      <c r="X22" s="132">
        <v>2</v>
      </c>
      <c r="Y22" s="132" t="str">
        <f>IF(女子名簿!Y22="","",VLOOKUP(女子名簿!Y22,管理者シート!$G$9:$H$23,2,FALSE))</f>
        <v/>
      </c>
      <c r="Z22" s="132" t="str">
        <f>IF(女子名簿!Z22="","",女子名簿!Z22)</f>
        <v/>
      </c>
      <c r="AA22" s="132">
        <v>0</v>
      </c>
      <c r="AB22" s="132">
        <v>2</v>
      </c>
      <c r="AC22" s="132" t="str">
        <f>IF(女子名簿!AC22="","",24)</f>
        <v/>
      </c>
      <c r="AD22" s="132" t="str">
        <f>IF(女子名簿!AD22="","",女子名簿!AD22)</f>
        <v/>
      </c>
      <c r="AE22" s="132">
        <v>0</v>
      </c>
      <c r="AF22" s="132">
        <v>2</v>
      </c>
      <c r="AG22" s="132" t="str">
        <f>IF(女子名簿!AG22="","",70)</f>
        <v/>
      </c>
      <c r="AH22" s="132" t="str">
        <f>IF(女子名簿!AH22="","",女子名簿!AH22)</f>
        <v/>
      </c>
      <c r="AI22" s="132">
        <v>0</v>
      </c>
      <c r="AJ22" s="132">
        <v>2</v>
      </c>
    </row>
    <row r="23" spans="1:36" x14ac:dyDescent="0.25">
      <c r="A23" s="99"/>
      <c r="B23" s="132" t="str">
        <f>IF(女子名簿!B23="","",女子名簿!B23)</f>
        <v/>
      </c>
      <c r="C23" s="99"/>
      <c r="D23" s="99" t="str">
        <f>IF(女子名簿!D23="","",女子名簿!D23)</f>
        <v/>
      </c>
      <c r="E23" s="132" t="str">
        <f>IF(女子名簿!E23="","",女子名簿!E23)</f>
        <v/>
      </c>
      <c r="F23" s="132" t="str">
        <f>IF(女子名簿!F23="","",女子名簿!F23)</f>
        <v/>
      </c>
      <c r="G23" s="132" t="str">
        <f>IF(女子名簿!G23="","",女子名簿!G23)</f>
        <v/>
      </c>
      <c r="H23" s="132" t="str">
        <f>IF(女子名簿!H23="","",女子名簿!H23)</f>
        <v/>
      </c>
      <c r="I23" s="132" t="str">
        <f>IF(女子名簿!I23="","",女子名簿!I23)</f>
        <v/>
      </c>
      <c r="J23" s="132" t="str">
        <f>IF(女子名簿!J23="","",女子名簿!J23)</f>
        <v/>
      </c>
      <c r="K23" s="132">
        <f>IF(女子名簿!K23="","",女子名簿!K23)</f>
        <v>2</v>
      </c>
      <c r="L23" s="200" t="str">
        <f>IF(女子名簿!L23="","",女子名簿!L23)</f>
        <v/>
      </c>
      <c r="M23" s="200" t="str">
        <f>IF(女子名簿!M23="","",女子名簿!M23)</f>
        <v/>
      </c>
      <c r="N23" s="200" t="str">
        <f>IF(女子名簿!N23="","",女子名簿!N23)</f>
        <v/>
      </c>
      <c r="O23" s="132" t="s">
        <v>192</v>
      </c>
      <c r="P23" s="132"/>
      <c r="Q23" s="132" t="str">
        <f>IF(女子名簿!Q23="","",VLOOKUP(女子名簿!Q23,管理者シート!$G$9:$H$38,2,FALSE))</f>
        <v/>
      </c>
      <c r="R23" s="132" t="str">
        <f>IF(女子名簿!R23="","",女子名簿!R23)</f>
        <v/>
      </c>
      <c r="S23" s="132">
        <v>0</v>
      </c>
      <c r="T23" s="132">
        <v>2</v>
      </c>
      <c r="U23" s="132" t="str">
        <f>IF(女子名簿!U23="","",VLOOKUP(女子名簿!U23,管理者シート!$G$9:$H$38,2,FALSE))</f>
        <v/>
      </c>
      <c r="V23" s="132" t="str">
        <f>IF(女子名簿!V23="","",女子名簿!V23)</f>
        <v/>
      </c>
      <c r="W23" s="132">
        <v>0</v>
      </c>
      <c r="X23" s="132">
        <v>2</v>
      </c>
      <c r="Y23" s="132" t="str">
        <f>IF(女子名簿!Y23="","",VLOOKUP(女子名簿!Y23,管理者シート!$G$9:$H$23,2,FALSE))</f>
        <v/>
      </c>
      <c r="Z23" s="132" t="str">
        <f>IF(女子名簿!Z23="","",女子名簿!Z23)</f>
        <v/>
      </c>
      <c r="AA23" s="132">
        <v>0</v>
      </c>
      <c r="AB23" s="132">
        <v>2</v>
      </c>
      <c r="AC23" s="132" t="str">
        <f>IF(女子名簿!AC23="","",24)</f>
        <v/>
      </c>
      <c r="AD23" s="132" t="str">
        <f>IF(女子名簿!AD23="","",女子名簿!AD23)</f>
        <v/>
      </c>
      <c r="AE23" s="132">
        <v>0</v>
      </c>
      <c r="AF23" s="132">
        <v>2</v>
      </c>
      <c r="AG23" s="132" t="str">
        <f>IF(女子名簿!AG23="","",70)</f>
        <v/>
      </c>
      <c r="AH23" s="132" t="str">
        <f>IF(女子名簿!AH23="","",女子名簿!AH23)</f>
        <v/>
      </c>
      <c r="AI23" s="132">
        <v>0</v>
      </c>
      <c r="AJ23" s="132">
        <v>2</v>
      </c>
    </row>
    <row r="24" spans="1:36" x14ac:dyDescent="0.25">
      <c r="A24" s="99"/>
      <c r="B24" s="132" t="str">
        <f>IF(女子名簿!B24="","",女子名簿!B24)</f>
        <v/>
      </c>
      <c r="C24" s="99"/>
      <c r="D24" s="99" t="str">
        <f>IF(女子名簿!D24="","",女子名簿!D24)</f>
        <v/>
      </c>
      <c r="E24" s="132" t="str">
        <f>IF(女子名簿!E24="","",女子名簿!E24)</f>
        <v/>
      </c>
      <c r="F24" s="132" t="str">
        <f>IF(女子名簿!F24="","",女子名簿!F24)</f>
        <v/>
      </c>
      <c r="G24" s="132" t="str">
        <f>IF(女子名簿!G24="","",女子名簿!G24)</f>
        <v/>
      </c>
      <c r="H24" s="132" t="str">
        <f>IF(女子名簿!H24="","",女子名簿!H24)</f>
        <v/>
      </c>
      <c r="I24" s="132" t="str">
        <f>IF(女子名簿!I24="","",女子名簿!I24)</f>
        <v/>
      </c>
      <c r="J24" s="132" t="str">
        <f>IF(女子名簿!J24="","",女子名簿!J24)</f>
        <v/>
      </c>
      <c r="K24" s="132">
        <f>IF(女子名簿!K24="","",女子名簿!K24)</f>
        <v>2</v>
      </c>
      <c r="L24" s="200" t="str">
        <f>IF(女子名簿!L24="","",女子名簿!L24)</f>
        <v/>
      </c>
      <c r="M24" s="200" t="str">
        <f>IF(女子名簿!M24="","",女子名簿!M24)</f>
        <v/>
      </c>
      <c r="N24" s="200" t="str">
        <f>IF(女子名簿!N24="","",女子名簿!N24)</f>
        <v/>
      </c>
      <c r="O24" s="132" t="s">
        <v>192</v>
      </c>
      <c r="P24" s="132"/>
      <c r="Q24" s="132" t="str">
        <f>IF(女子名簿!Q24="","",VLOOKUP(女子名簿!Q24,管理者シート!$G$9:$H$38,2,FALSE))</f>
        <v/>
      </c>
      <c r="R24" s="132" t="str">
        <f>IF(女子名簿!R24="","",女子名簿!R24)</f>
        <v/>
      </c>
      <c r="S24" s="132">
        <v>0</v>
      </c>
      <c r="T24" s="132">
        <v>2</v>
      </c>
      <c r="U24" s="132" t="str">
        <f>IF(女子名簿!U24="","",VLOOKUP(女子名簿!U24,管理者シート!$G$9:$H$38,2,FALSE))</f>
        <v/>
      </c>
      <c r="V24" s="132" t="str">
        <f>IF(女子名簿!V24="","",女子名簿!V24)</f>
        <v/>
      </c>
      <c r="W24" s="132">
        <v>0</v>
      </c>
      <c r="X24" s="132">
        <v>2</v>
      </c>
      <c r="Y24" s="132" t="str">
        <f>IF(女子名簿!Y24="","",VLOOKUP(女子名簿!Y24,管理者シート!$G$9:$H$23,2,FALSE))</f>
        <v/>
      </c>
      <c r="Z24" s="132" t="str">
        <f>IF(女子名簿!Z24="","",女子名簿!Z24)</f>
        <v/>
      </c>
      <c r="AA24" s="132">
        <v>0</v>
      </c>
      <c r="AB24" s="132">
        <v>2</v>
      </c>
      <c r="AC24" s="132" t="str">
        <f>IF(女子名簿!AC24="","",24)</f>
        <v/>
      </c>
      <c r="AD24" s="132" t="str">
        <f>IF(女子名簿!AD24="","",女子名簿!AD24)</f>
        <v/>
      </c>
      <c r="AE24" s="132">
        <v>0</v>
      </c>
      <c r="AF24" s="132">
        <v>2</v>
      </c>
      <c r="AG24" s="132" t="str">
        <f>IF(女子名簿!AG24="","",70)</f>
        <v/>
      </c>
      <c r="AH24" s="132" t="str">
        <f>IF(女子名簿!AH24="","",女子名簿!AH24)</f>
        <v/>
      </c>
      <c r="AI24" s="132">
        <v>0</v>
      </c>
      <c r="AJ24" s="132">
        <v>2</v>
      </c>
    </row>
    <row r="25" spans="1:36" x14ac:dyDescent="0.25">
      <c r="A25" s="99"/>
      <c r="B25" s="132" t="str">
        <f>IF(女子名簿!B25="","",女子名簿!B25)</f>
        <v/>
      </c>
      <c r="C25" s="99"/>
      <c r="D25" s="99" t="str">
        <f>IF(女子名簿!D25="","",女子名簿!D25)</f>
        <v/>
      </c>
      <c r="E25" s="132" t="str">
        <f>IF(女子名簿!E25="","",女子名簿!E25)</f>
        <v/>
      </c>
      <c r="F25" s="132" t="str">
        <f>IF(女子名簿!F25="","",女子名簿!F25)</f>
        <v/>
      </c>
      <c r="G25" s="132" t="str">
        <f>IF(女子名簿!G25="","",女子名簿!G25)</f>
        <v/>
      </c>
      <c r="H25" s="132" t="str">
        <f>IF(女子名簿!H25="","",女子名簿!H25)</f>
        <v/>
      </c>
      <c r="I25" s="132" t="str">
        <f>IF(女子名簿!I25="","",女子名簿!I25)</f>
        <v/>
      </c>
      <c r="J25" s="132" t="str">
        <f>IF(女子名簿!J25="","",女子名簿!J25)</f>
        <v/>
      </c>
      <c r="K25" s="132">
        <f>IF(女子名簿!K25="","",女子名簿!K25)</f>
        <v>2</v>
      </c>
      <c r="L25" s="200" t="str">
        <f>IF(女子名簿!L25="","",女子名簿!L25)</f>
        <v/>
      </c>
      <c r="M25" s="200" t="str">
        <f>IF(女子名簿!M25="","",女子名簿!M25)</f>
        <v/>
      </c>
      <c r="N25" s="200" t="str">
        <f>IF(女子名簿!N25="","",女子名簿!N25)</f>
        <v/>
      </c>
      <c r="O25" s="132" t="s">
        <v>192</v>
      </c>
      <c r="P25" s="132"/>
      <c r="Q25" s="132" t="str">
        <f>IF(女子名簿!Q25="","",VLOOKUP(女子名簿!Q25,管理者シート!$G$9:$H$38,2,FALSE))</f>
        <v/>
      </c>
      <c r="R25" s="132" t="str">
        <f>IF(女子名簿!R25="","",女子名簿!R25)</f>
        <v/>
      </c>
      <c r="S25" s="132">
        <v>0</v>
      </c>
      <c r="T25" s="132">
        <v>2</v>
      </c>
      <c r="U25" s="132" t="str">
        <f>IF(女子名簿!U25="","",VLOOKUP(女子名簿!U25,管理者シート!$G$9:$H$38,2,FALSE))</f>
        <v/>
      </c>
      <c r="V25" s="132" t="str">
        <f>IF(女子名簿!V25="","",女子名簿!V25)</f>
        <v/>
      </c>
      <c r="W25" s="132">
        <v>0</v>
      </c>
      <c r="X25" s="132">
        <v>2</v>
      </c>
      <c r="Y25" s="132" t="str">
        <f>IF(女子名簿!Y25="","",VLOOKUP(女子名簿!Y25,管理者シート!$G$9:$H$23,2,FALSE))</f>
        <v/>
      </c>
      <c r="Z25" s="132" t="str">
        <f>IF(女子名簿!Z25="","",女子名簿!Z25)</f>
        <v/>
      </c>
      <c r="AA25" s="132">
        <v>0</v>
      </c>
      <c r="AB25" s="132">
        <v>2</v>
      </c>
      <c r="AC25" s="132" t="str">
        <f>IF(女子名簿!AC25="","",24)</f>
        <v/>
      </c>
      <c r="AD25" s="132" t="str">
        <f>IF(女子名簿!AD25="","",女子名簿!AD25)</f>
        <v/>
      </c>
      <c r="AE25" s="132">
        <v>0</v>
      </c>
      <c r="AF25" s="132">
        <v>2</v>
      </c>
      <c r="AG25" s="132" t="str">
        <f>IF(女子名簿!AG25="","",70)</f>
        <v/>
      </c>
      <c r="AH25" s="132" t="str">
        <f>IF(女子名簿!AH25="","",女子名簿!AH25)</f>
        <v/>
      </c>
      <c r="AI25" s="132">
        <v>0</v>
      </c>
      <c r="AJ25" s="132">
        <v>2</v>
      </c>
    </row>
    <row r="26" spans="1:36" x14ac:dyDescent="0.25">
      <c r="A26" s="99"/>
      <c r="B26" s="132" t="str">
        <f>IF(女子名簿!B26="","",女子名簿!B26)</f>
        <v/>
      </c>
      <c r="C26" s="99"/>
      <c r="D26" s="99" t="str">
        <f>IF(女子名簿!D26="","",女子名簿!D26)</f>
        <v/>
      </c>
      <c r="E26" s="132" t="str">
        <f>IF(女子名簿!E26="","",女子名簿!E26)</f>
        <v/>
      </c>
      <c r="F26" s="132" t="str">
        <f>IF(女子名簿!F26="","",女子名簿!F26)</f>
        <v/>
      </c>
      <c r="G26" s="132" t="str">
        <f>IF(女子名簿!G26="","",女子名簿!G26)</f>
        <v/>
      </c>
      <c r="H26" s="132" t="str">
        <f>IF(女子名簿!H26="","",女子名簿!H26)</f>
        <v/>
      </c>
      <c r="I26" s="132" t="str">
        <f>IF(女子名簿!I26="","",女子名簿!I26)</f>
        <v/>
      </c>
      <c r="J26" s="132" t="str">
        <f>IF(女子名簿!J26="","",女子名簿!J26)</f>
        <v/>
      </c>
      <c r="K26" s="132">
        <f>IF(女子名簿!K26="","",女子名簿!K26)</f>
        <v>2</v>
      </c>
      <c r="L26" s="200" t="str">
        <f>IF(女子名簿!L26="","",女子名簿!L26)</f>
        <v/>
      </c>
      <c r="M26" s="200" t="str">
        <f>IF(女子名簿!M26="","",女子名簿!M26)</f>
        <v/>
      </c>
      <c r="N26" s="200" t="str">
        <f>IF(女子名簿!N26="","",女子名簿!N26)</f>
        <v/>
      </c>
      <c r="O26" s="132" t="s">
        <v>192</v>
      </c>
      <c r="P26" s="132"/>
      <c r="Q26" s="132" t="str">
        <f>IF(女子名簿!Q26="","",VLOOKUP(女子名簿!Q26,管理者シート!$G$9:$H$38,2,FALSE))</f>
        <v/>
      </c>
      <c r="R26" s="132" t="str">
        <f>IF(女子名簿!R26="","",女子名簿!R26)</f>
        <v/>
      </c>
      <c r="S26" s="132">
        <v>0</v>
      </c>
      <c r="T26" s="132">
        <v>2</v>
      </c>
      <c r="U26" s="132" t="str">
        <f>IF(女子名簿!U26="","",VLOOKUP(女子名簿!U26,管理者シート!$G$9:$H$38,2,FALSE))</f>
        <v/>
      </c>
      <c r="V26" s="132" t="str">
        <f>IF(女子名簿!V26="","",女子名簿!V26)</f>
        <v/>
      </c>
      <c r="W26" s="132">
        <v>0</v>
      </c>
      <c r="X26" s="132">
        <v>2</v>
      </c>
      <c r="Y26" s="132" t="str">
        <f>IF(女子名簿!Y26="","",VLOOKUP(女子名簿!Y26,管理者シート!$G$9:$H$23,2,FALSE))</f>
        <v/>
      </c>
      <c r="Z26" s="132" t="str">
        <f>IF(女子名簿!Z26="","",女子名簿!Z26)</f>
        <v/>
      </c>
      <c r="AA26" s="132">
        <v>0</v>
      </c>
      <c r="AB26" s="132">
        <v>2</v>
      </c>
      <c r="AC26" s="132" t="str">
        <f>IF(女子名簿!AC26="","",24)</f>
        <v/>
      </c>
      <c r="AD26" s="132" t="str">
        <f>IF(女子名簿!AD26="","",女子名簿!AD26)</f>
        <v/>
      </c>
      <c r="AE26" s="132">
        <v>0</v>
      </c>
      <c r="AF26" s="132">
        <v>2</v>
      </c>
      <c r="AG26" s="132" t="str">
        <f>IF(女子名簿!AG26="","",70)</f>
        <v/>
      </c>
      <c r="AH26" s="132" t="str">
        <f>IF(女子名簿!AH26="","",女子名簿!AH26)</f>
        <v/>
      </c>
      <c r="AI26" s="132">
        <v>0</v>
      </c>
      <c r="AJ26" s="132">
        <v>2</v>
      </c>
    </row>
    <row r="27" spans="1:36" x14ac:dyDescent="0.25">
      <c r="A27" s="99"/>
      <c r="B27" s="132" t="str">
        <f>IF(女子名簿!B27="","",女子名簿!B27)</f>
        <v/>
      </c>
      <c r="C27" s="99"/>
      <c r="D27" s="99" t="str">
        <f>IF(女子名簿!D27="","",女子名簿!D27)</f>
        <v/>
      </c>
      <c r="E27" s="132" t="str">
        <f>IF(女子名簿!E27="","",女子名簿!E27)</f>
        <v/>
      </c>
      <c r="F27" s="132" t="str">
        <f>IF(女子名簿!F27="","",女子名簿!F27)</f>
        <v/>
      </c>
      <c r="G27" s="132" t="str">
        <f>IF(女子名簿!G27="","",女子名簿!G27)</f>
        <v/>
      </c>
      <c r="H27" s="132" t="str">
        <f>IF(女子名簿!H27="","",女子名簿!H27)</f>
        <v/>
      </c>
      <c r="I27" s="132" t="str">
        <f>IF(女子名簿!I27="","",女子名簿!I27)</f>
        <v/>
      </c>
      <c r="J27" s="132" t="str">
        <f>IF(女子名簿!J27="","",女子名簿!J27)</f>
        <v/>
      </c>
      <c r="K27" s="132">
        <f>IF(女子名簿!K27="","",女子名簿!K27)</f>
        <v>2</v>
      </c>
      <c r="L27" s="200" t="str">
        <f>IF(女子名簿!L27="","",女子名簿!L27)</f>
        <v/>
      </c>
      <c r="M27" s="200" t="str">
        <f>IF(女子名簿!M27="","",女子名簿!M27)</f>
        <v/>
      </c>
      <c r="N27" s="200" t="str">
        <f>IF(女子名簿!N27="","",女子名簿!N27)</f>
        <v/>
      </c>
      <c r="O27" s="132" t="s">
        <v>192</v>
      </c>
      <c r="P27" s="132"/>
      <c r="Q27" s="132" t="str">
        <f>IF(女子名簿!Q27="","",VLOOKUP(女子名簿!Q27,管理者シート!$G$9:$H$38,2,FALSE))</f>
        <v/>
      </c>
      <c r="R27" s="132" t="str">
        <f>IF(女子名簿!R27="","",女子名簿!R27)</f>
        <v/>
      </c>
      <c r="S27" s="132">
        <v>0</v>
      </c>
      <c r="T27" s="132">
        <v>2</v>
      </c>
      <c r="U27" s="132" t="str">
        <f>IF(女子名簿!U27="","",VLOOKUP(女子名簿!U27,管理者シート!$G$9:$H$38,2,FALSE))</f>
        <v/>
      </c>
      <c r="V27" s="132" t="str">
        <f>IF(女子名簿!V27="","",女子名簿!V27)</f>
        <v/>
      </c>
      <c r="W27" s="132">
        <v>0</v>
      </c>
      <c r="X27" s="132">
        <v>2</v>
      </c>
      <c r="Y27" s="132" t="str">
        <f>IF(女子名簿!Y27="","",VLOOKUP(女子名簿!Y27,管理者シート!$G$9:$H$23,2,FALSE))</f>
        <v/>
      </c>
      <c r="Z27" s="132" t="str">
        <f>IF(女子名簿!Z27="","",女子名簿!Z27)</f>
        <v/>
      </c>
      <c r="AA27" s="132">
        <v>0</v>
      </c>
      <c r="AB27" s="132">
        <v>2</v>
      </c>
      <c r="AC27" s="132" t="str">
        <f>IF(女子名簿!AC27="","",24)</f>
        <v/>
      </c>
      <c r="AD27" s="132" t="str">
        <f>IF(女子名簿!AD27="","",女子名簿!AD27)</f>
        <v/>
      </c>
      <c r="AE27" s="132">
        <v>0</v>
      </c>
      <c r="AF27" s="132">
        <v>2</v>
      </c>
      <c r="AG27" s="132" t="str">
        <f>IF(女子名簿!AG27="","",70)</f>
        <v/>
      </c>
      <c r="AH27" s="132" t="str">
        <f>IF(女子名簿!AH27="","",女子名簿!AH27)</f>
        <v/>
      </c>
      <c r="AI27" s="132">
        <v>0</v>
      </c>
      <c r="AJ27" s="132">
        <v>2</v>
      </c>
    </row>
    <row r="28" spans="1:36" x14ac:dyDescent="0.25">
      <c r="A28" s="99"/>
      <c r="B28" s="132" t="str">
        <f>IF(女子名簿!B28="","",女子名簿!B28)</f>
        <v/>
      </c>
      <c r="C28" s="99"/>
      <c r="D28" s="99" t="str">
        <f>IF(女子名簿!D28="","",女子名簿!D28)</f>
        <v/>
      </c>
      <c r="E28" s="132" t="str">
        <f>IF(女子名簿!E28="","",女子名簿!E28)</f>
        <v/>
      </c>
      <c r="F28" s="132" t="str">
        <f>IF(女子名簿!F28="","",女子名簿!F28)</f>
        <v/>
      </c>
      <c r="G28" s="132" t="str">
        <f>IF(女子名簿!G28="","",女子名簿!G28)</f>
        <v/>
      </c>
      <c r="H28" s="132" t="str">
        <f>IF(女子名簿!H28="","",女子名簿!H28)</f>
        <v/>
      </c>
      <c r="I28" s="132" t="str">
        <f>IF(女子名簿!I28="","",女子名簿!I28)</f>
        <v/>
      </c>
      <c r="J28" s="132" t="str">
        <f>IF(女子名簿!J28="","",女子名簿!J28)</f>
        <v/>
      </c>
      <c r="K28" s="132">
        <f>IF(女子名簿!K28="","",女子名簿!K28)</f>
        <v>2</v>
      </c>
      <c r="L28" s="200" t="str">
        <f>IF(女子名簿!L28="","",女子名簿!L28)</f>
        <v/>
      </c>
      <c r="M28" s="200" t="str">
        <f>IF(女子名簿!M28="","",女子名簿!M28)</f>
        <v/>
      </c>
      <c r="N28" s="200" t="str">
        <f>IF(女子名簿!N28="","",女子名簿!N28)</f>
        <v/>
      </c>
      <c r="O28" s="132" t="s">
        <v>192</v>
      </c>
      <c r="P28" s="132"/>
      <c r="Q28" s="132" t="str">
        <f>IF(女子名簿!Q28="","",VLOOKUP(女子名簿!Q28,管理者シート!$G$9:$H$38,2,FALSE))</f>
        <v/>
      </c>
      <c r="R28" s="132" t="str">
        <f>IF(女子名簿!R28="","",女子名簿!R28)</f>
        <v/>
      </c>
      <c r="S28" s="132">
        <v>0</v>
      </c>
      <c r="T28" s="132">
        <v>2</v>
      </c>
      <c r="U28" s="132" t="str">
        <f>IF(女子名簿!U28="","",VLOOKUP(女子名簿!U28,管理者シート!$G$9:$H$38,2,FALSE))</f>
        <v/>
      </c>
      <c r="V28" s="132" t="str">
        <f>IF(女子名簿!V28="","",女子名簿!V28)</f>
        <v/>
      </c>
      <c r="W28" s="132">
        <v>0</v>
      </c>
      <c r="X28" s="132">
        <v>2</v>
      </c>
      <c r="Y28" s="132" t="str">
        <f>IF(女子名簿!Y28="","",VLOOKUP(女子名簿!Y28,管理者シート!$G$9:$H$23,2,FALSE))</f>
        <v/>
      </c>
      <c r="Z28" s="132" t="str">
        <f>IF(女子名簿!Z28="","",女子名簿!Z28)</f>
        <v/>
      </c>
      <c r="AA28" s="132">
        <v>0</v>
      </c>
      <c r="AB28" s="132">
        <v>2</v>
      </c>
      <c r="AC28" s="132" t="str">
        <f>IF(女子名簿!AC28="","",24)</f>
        <v/>
      </c>
      <c r="AD28" s="132" t="str">
        <f>IF(女子名簿!AD28="","",女子名簿!AD28)</f>
        <v/>
      </c>
      <c r="AE28" s="132">
        <v>0</v>
      </c>
      <c r="AF28" s="132">
        <v>2</v>
      </c>
      <c r="AG28" s="132" t="str">
        <f>IF(女子名簿!AG28="","",70)</f>
        <v/>
      </c>
      <c r="AH28" s="132" t="str">
        <f>IF(女子名簿!AH28="","",女子名簿!AH28)</f>
        <v/>
      </c>
      <c r="AI28" s="132">
        <v>0</v>
      </c>
      <c r="AJ28" s="132">
        <v>2</v>
      </c>
    </row>
    <row r="29" spans="1:36" x14ac:dyDescent="0.25">
      <c r="A29" s="99"/>
      <c r="B29" s="132" t="str">
        <f>IF(女子名簿!B29="","",女子名簿!B29)</f>
        <v/>
      </c>
      <c r="C29" s="99"/>
      <c r="D29" s="99" t="str">
        <f>IF(女子名簿!D29="","",女子名簿!D29)</f>
        <v/>
      </c>
      <c r="E29" s="132" t="str">
        <f>IF(女子名簿!E29="","",女子名簿!E29)</f>
        <v/>
      </c>
      <c r="F29" s="132" t="str">
        <f>IF(女子名簿!F29="","",女子名簿!F29)</f>
        <v/>
      </c>
      <c r="G29" s="132" t="str">
        <f>IF(女子名簿!G29="","",女子名簿!G29)</f>
        <v/>
      </c>
      <c r="H29" s="132" t="str">
        <f>IF(女子名簿!H29="","",女子名簿!H29)</f>
        <v/>
      </c>
      <c r="I29" s="132" t="str">
        <f>IF(女子名簿!I29="","",女子名簿!I29)</f>
        <v/>
      </c>
      <c r="J29" s="132" t="str">
        <f>IF(女子名簿!J29="","",女子名簿!J29)</f>
        <v/>
      </c>
      <c r="K29" s="132">
        <f>IF(女子名簿!K29="","",女子名簿!K29)</f>
        <v>2</v>
      </c>
      <c r="L29" s="200" t="str">
        <f>IF(女子名簿!L29="","",女子名簿!L29)</f>
        <v/>
      </c>
      <c r="M29" s="200" t="str">
        <f>IF(女子名簿!M29="","",女子名簿!M29)</f>
        <v/>
      </c>
      <c r="N29" s="200" t="str">
        <f>IF(女子名簿!N29="","",女子名簿!N29)</f>
        <v/>
      </c>
      <c r="O29" s="132" t="s">
        <v>192</v>
      </c>
      <c r="P29" s="132"/>
      <c r="Q29" s="132" t="str">
        <f>IF(女子名簿!Q29="","",VLOOKUP(女子名簿!Q29,管理者シート!$G$9:$H$38,2,FALSE))</f>
        <v/>
      </c>
      <c r="R29" s="132" t="str">
        <f>IF(女子名簿!R29="","",女子名簿!R29)</f>
        <v/>
      </c>
      <c r="S29" s="132">
        <v>0</v>
      </c>
      <c r="T29" s="132">
        <v>2</v>
      </c>
      <c r="U29" s="132" t="str">
        <f>IF(女子名簿!U29="","",VLOOKUP(女子名簿!U29,管理者シート!$G$9:$H$38,2,FALSE))</f>
        <v/>
      </c>
      <c r="V29" s="132" t="str">
        <f>IF(女子名簿!V29="","",女子名簿!V29)</f>
        <v/>
      </c>
      <c r="W29" s="132">
        <v>0</v>
      </c>
      <c r="X29" s="132">
        <v>2</v>
      </c>
      <c r="Y29" s="132" t="str">
        <f>IF(女子名簿!Y29="","",VLOOKUP(女子名簿!Y29,管理者シート!$G$9:$H$23,2,FALSE))</f>
        <v/>
      </c>
      <c r="Z29" s="132" t="str">
        <f>IF(女子名簿!Z29="","",女子名簿!Z29)</f>
        <v/>
      </c>
      <c r="AA29" s="132">
        <v>0</v>
      </c>
      <c r="AB29" s="132">
        <v>2</v>
      </c>
      <c r="AC29" s="132" t="str">
        <f>IF(女子名簿!AC29="","",24)</f>
        <v/>
      </c>
      <c r="AD29" s="132" t="str">
        <f>IF(女子名簿!AD29="","",女子名簿!AD29)</f>
        <v/>
      </c>
      <c r="AE29" s="132">
        <v>0</v>
      </c>
      <c r="AF29" s="132">
        <v>2</v>
      </c>
      <c r="AG29" s="132" t="str">
        <f>IF(女子名簿!AG29="","",70)</f>
        <v/>
      </c>
      <c r="AH29" s="132" t="str">
        <f>IF(女子名簿!AH29="","",女子名簿!AH29)</f>
        <v/>
      </c>
      <c r="AI29" s="132">
        <v>0</v>
      </c>
      <c r="AJ29" s="132">
        <v>2</v>
      </c>
    </row>
    <row r="30" spans="1:36" x14ac:dyDescent="0.25">
      <c r="A30" s="99"/>
      <c r="B30" s="132" t="str">
        <f>IF(女子名簿!B30="","",女子名簿!B30)</f>
        <v/>
      </c>
      <c r="C30" s="99"/>
      <c r="D30" s="99" t="str">
        <f>IF(女子名簿!D30="","",女子名簿!D30)</f>
        <v/>
      </c>
      <c r="E30" s="132" t="str">
        <f>IF(女子名簿!E30="","",女子名簿!E30)</f>
        <v/>
      </c>
      <c r="F30" s="132" t="str">
        <f>IF(女子名簿!F30="","",女子名簿!F30)</f>
        <v/>
      </c>
      <c r="G30" s="132" t="str">
        <f>IF(女子名簿!G30="","",女子名簿!G30)</f>
        <v/>
      </c>
      <c r="H30" s="132" t="str">
        <f>IF(女子名簿!H30="","",女子名簿!H30)</f>
        <v/>
      </c>
      <c r="I30" s="132" t="str">
        <f>IF(女子名簿!I30="","",女子名簿!I30)</f>
        <v/>
      </c>
      <c r="J30" s="132" t="str">
        <f>IF(女子名簿!J30="","",女子名簿!J30)</f>
        <v/>
      </c>
      <c r="K30" s="132">
        <f>IF(女子名簿!K30="","",女子名簿!K30)</f>
        <v>2</v>
      </c>
      <c r="L30" s="200" t="str">
        <f>IF(女子名簿!L30="","",女子名簿!L30)</f>
        <v/>
      </c>
      <c r="M30" s="200" t="str">
        <f>IF(女子名簿!M30="","",女子名簿!M30)</f>
        <v/>
      </c>
      <c r="N30" s="200" t="str">
        <f>IF(女子名簿!N30="","",女子名簿!N30)</f>
        <v/>
      </c>
      <c r="O30" s="132" t="s">
        <v>192</v>
      </c>
      <c r="P30" s="132"/>
      <c r="Q30" s="132" t="str">
        <f>IF(女子名簿!Q30="","",VLOOKUP(女子名簿!Q30,管理者シート!$G$9:$H$38,2,FALSE))</f>
        <v/>
      </c>
      <c r="R30" s="132" t="str">
        <f>IF(女子名簿!R30="","",女子名簿!R30)</f>
        <v/>
      </c>
      <c r="S30" s="132">
        <v>0</v>
      </c>
      <c r="T30" s="132">
        <v>2</v>
      </c>
      <c r="U30" s="132" t="str">
        <f>IF(女子名簿!U30="","",VLOOKUP(女子名簿!U30,管理者シート!$G$9:$H$38,2,FALSE))</f>
        <v/>
      </c>
      <c r="V30" s="132" t="str">
        <f>IF(女子名簿!V30="","",女子名簿!V30)</f>
        <v/>
      </c>
      <c r="W30" s="132">
        <v>0</v>
      </c>
      <c r="X30" s="132">
        <v>2</v>
      </c>
      <c r="Y30" s="132" t="str">
        <f>IF(女子名簿!Y30="","",VLOOKUP(女子名簿!Y30,管理者シート!$G$9:$H$23,2,FALSE))</f>
        <v/>
      </c>
      <c r="Z30" s="132" t="str">
        <f>IF(女子名簿!Z30="","",女子名簿!Z30)</f>
        <v/>
      </c>
      <c r="AA30" s="132">
        <v>0</v>
      </c>
      <c r="AB30" s="132">
        <v>2</v>
      </c>
      <c r="AC30" s="132" t="str">
        <f>IF(女子名簿!AC30="","",24)</f>
        <v/>
      </c>
      <c r="AD30" s="132" t="str">
        <f>IF(女子名簿!AD30="","",女子名簿!AD30)</f>
        <v/>
      </c>
      <c r="AE30" s="132">
        <v>0</v>
      </c>
      <c r="AF30" s="132">
        <v>2</v>
      </c>
      <c r="AG30" s="132" t="str">
        <f>IF(女子名簿!AG30="","",70)</f>
        <v/>
      </c>
      <c r="AH30" s="132" t="str">
        <f>IF(女子名簿!AH30="","",女子名簿!AH30)</f>
        <v/>
      </c>
      <c r="AI30" s="132">
        <v>0</v>
      </c>
      <c r="AJ30" s="132">
        <v>2</v>
      </c>
    </row>
    <row r="31" spans="1:36" x14ac:dyDescent="0.25">
      <c r="A31" s="99"/>
      <c r="B31" s="132" t="str">
        <f>IF(女子名簿!B31="","",女子名簿!B31)</f>
        <v/>
      </c>
      <c r="C31" s="99"/>
      <c r="D31" s="99" t="str">
        <f>IF(女子名簿!D31="","",女子名簿!D31)</f>
        <v/>
      </c>
      <c r="E31" s="132" t="str">
        <f>IF(女子名簿!E31="","",女子名簿!E31)</f>
        <v/>
      </c>
      <c r="F31" s="132" t="str">
        <f>IF(女子名簿!F31="","",女子名簿!F31)</f>
        <v/>
      </c>
      <c r="G31" s="132" t="str">
        <f>IF(女子名簿!G31="","",女子名簿!G31)</f>
        <v/>
      </c>
      <c r="H31" s="132" t="str">
        <f>IF(女子名簿!H31="","",女子名簿!H31)</f>
        <v/>
      </c>
      <c r="I31" s="132" t="str">
        <f>IF(女子名簿!I31="","",女子名簿!I31)</f>
        <v/>
      </c>
      <c r="J31" s="132" t="str">
        <f>IF(女子名簿!J31="","",女子名簿!J31)</f>
        <v/>
      </c>
      <c r="K31" s="132">
        <f>IF(女子名簿!K31="","",女子名簿!K31)</f>
        <v>2</v>
      </c>
      <c r="L31" s="200" t="str">
        <f>IF(女子名簿!L31="","",女子名簿!L31)</f>
        <v/>
      </c>
      <c r="M31" s="200" t="str">
        <f>IF(女子名簿!M31="","",女子名簿!M31)</f>
        <v/>
      </c>
      <c r="N31" s="200" t="str">
        <f>IF(女子名簿!N31="","",女子名簿!N31)</f>
        <v/>
      </c>
      <c r="O31" s="132" t="s">
        <v>192</v>
      </c>
      <c r="P31" s="132"/>
      <c r="Q31" s="132" t="str">
        <f>IF(女子名簿!Q31="","",VLOOKUP(女子名簿!Q31,管理者シート!$G$9:$H$38,2,FALSE))</f>
        <v/>
      </c>
      <c r="R31" s="132" t="str">
        <f>IF(女子名簿!R31="","",女子名簿!R31)</f>
        <v/>
      </c>
      <c r="S31" s="132">
        <v>0</v>
      </c>
      <c r="T31" s="132">
        <v>2</v>
      </c>
      <c r="U31" s="132" t="str">
        <f>IF(女子名簿!U31="","",VLOOKUP(女子名簿!U31,管理者シート!$G$9:$H$38,2,FALSE))</f>
        <v/>
      </c>
      <c r="V31" s="132" t="str">
        <f>IF(女子名簿!V31="","",女子名簿!V31)</f>
        <v/>
      </c>
      <c r="W31" s="132">
        <v>0</v>
      </c>
      <c r="X31" s="132">
        <v>2</v>
      </c>
      <c r="Y31" s="132" t="str">
        <f>IF(女子名簿!Y31="","",VLOOKUP(女子名簿!Y31,管理者シート!$G$9:$H$23,2,FALSE))</f>
        <v/>
      </c>
      <c r="Z31" s="132" t="str">
        <f>IF(女子名簿!Z31="","",女子名簿!Z31)</f>
        <v/>
      </c>
      <c r="AA31" s="132">
        <v>0</v>
      </c>
      <c r="AB31" s="132">
        <v>2</v>
      </c>
      <c r="AC31" s="132" t="str">
        <f>IF(女子名簿!AC31="","",24)</f>
        <v/>
      </c>
      <c r="AD31" s="132" t="str">
        <f>IF(女子名簿!AD31="","",女子名簿!AD31)</f>
        <v/>
      </c>
      <c r="AE31" s="132">
        <v>0</v>
      </c>
      <c r="AF31" s="132">
        <v>2</v>
      </c>
      <c r="AG31" s="132" t="str">
        <f>IF(女子名簿!AG31="","",70)</f>
        <v/>
      </c>
      <c r="AH31" s="132" t="str">
        <f>IF(女子名簿!AH31="","",女子名簿!AH31)</f>
        <v/>
      </c>
      <c r="AI31" s="132">
        <v>0</v>
      </c>
      <c r="AJ31" s="132">
        <v>2</v>
      </c>
    </row>
    <row r="32" spans="1:36" x14ac:dyDescent="0.25">
      <c r="A32" s="99"/>
      <c r="B32" s="132" t="str">
        <f>IF(女子名簿!B32="","",女子名簿!B32)</f>
        <v/>
      </c>
      <c r="C32" s="99"/>
      <c r="D32" s="99" t="str">
        <f>IF(女子名簿!D32="","",女子名簿!D32)</f>
        <v/>
      </c>
      <c r="E32" s="132" t="str">
        <f>IF(女子名簿!E32="","",女子名簿!E32)</f>
        <v/>
      </c>
      <c r="F32" s="132" t="str">
        <f>IF(女子名簿!F32="","",女子名簿!F32)</f>
        <v/>
      </c>
      <c r="G32" s="132" t="str">
        <f>IF(女子名簿!G32="","",女子名簿!G32)</f>
        <v/>
      </c>
      <c r="H32" s="132" t="str">
        <f>IF(女子名簿!H32="","",女子名簿!H32)</f>
        <v/>
      </c>
      <c r="I32" s="132" t="str">
        <f>IF(女子名簿!I32="","",女子名簿!I32)</f>
        <v/>
      </c>
      <c r="J32" s="132" t="str">
        <f>IF(女子名簿!J32="","",女子名簿!J32)</f>
        <v/>
      </c>
      <c r="K32" s="132">
        <f>IF(女子名簿!K32="","",女子名簿!K32)</f>
        <v>2</v>
      </c>
      <c r="L32" s="200" t="str">
        <f>IF(女子名簿!L32="","",女子名簿!L32)</f>
        <v/>
      </c>
      <c r="M32" s="200" t="str">
        <f>IF(女子名簿!M32="","",女子名簿!M32)</f>
        <v/>
      </c>
      <c r="N32" s="200" t="str">
        <f>IF(女子名簿!N32="","",女子名簿!N32)</f>
        <v/>
      </c>
      <c r="O32" s="132" t="s">
        <v>192</v>
      </c>
      <c r="P32" s="132"/>
      <c r="Q32" s="132" t="str">
        <f>IF(女子名簿!Q32="","",VLOOKUP(女子名簿!Q32,管理者シート!$G$9:$H$38,2,FALSE))</f>
        <v/>
      </c>
      <c r="R32" s="132" t="str">
        <f>IF(女子名簿!R32="","",女子名簿!R32)</f>
        <v/>
      </c>
      <c r="S32" s="132">
        <v>0</v>
      </c>
      <c r="T32" s="132">
        <v>2</v>
      </c>
      <c r="U32" s="132" t="str">
        <f>IF(女子名簿!U32="","",VLOOKUP(女子名簿!U32,管理者シート!$G$9:$H$38,2,FALSE))</f>
        <v/>
      </c>
      <c r="V32" s="132" t="str">
        <f>IF(女子名簿!V32="","",女子名簿!V32)</f>
        <v/>
      </c>
      <c r="W32" s="132">
        <v>0</v>
      </c>
      <c r="X32" s="132">
        <v>2</v>
      </c>
      <c r="Y32" s="132" t="str">
        <f>IF(女子名簿!Y32="","",VLOOKUP(女子名簿!Y32,管理者シート!$G$9:$H$23,2,FALSE))</f>
        <v/>
      </c>
      <c r="Z32" s="132" t="str">
        <f>IF(女子名簿!Z32="","",女子名簿!Z32)</f>
        <v/>
      </c>
      <c r="AA32" s="132">
        <v>0</v>
      </c>
      <c r="AB32" s="132">
        <v>2</v>
      </c>
      <c r="AC32" s="132" t="str">
        <f>IF(女子名簿!AC32="","",24)</f>
        <v/>
      </c>
      <c r="AD32" s="132" t="str">
        <f>IF(女子名簿!AD32="","",女子名簿!AD32)</f>
        <v/>
      </c>
      <c r="AE32" s="132">
        <v>0</v>
      </c>
      <c r="AF32" s="132">
        <v>2</v>
      </c>
      <c r="AG32" s="132" t="str">
        <f>IF(女子名簿!AG32="","",70)</f>
        <v/>
      </c>
      <c r="AH32" s="132" t="str">
        <f>IF(女子名簿!AH32="","",女子名簿!AH32)</f>
        <v/>
      </c>
      <c r="AI32" s="132">
        <v>0</v>
      </c>
      <c r="AJ32" s="132">
        <v>2</v>
      </c>
    </row>
    <row r="33" spans="1:36" x14ac:dyDescent="0.25">
      <c r="A33" s="99"/>
      <c r="B33" s="132" t="str">
        <f>IF(女子名簿!B33="","",女子名簿!B33)</f>
        <v/>
      </c>
      <c r="C33" s="99"/>
      <c r="D33" s="99" t="str">
        <f>IF(女子名簿!D33="","",女子名簿!D33)</f>
        <v/>
      </c>
      <c r="E33" s="132" t="str">
        <f>IF(女子名簿!E33="","",女子名簿!E33)</f>
        <v/>
      </c>
      <c r="F33" s="132" t="str">
        <f>IF(女子名簿!F33="","",女子名簿!F33)</f>
        <v/>
      </c>
      <c r="G33" s="132" t="str">
        <f>IF(女子名簿!G33="","",女子名簿!G33)</f>
        <v/>
      </c>
      <c r="H33" s="132" t="str">
        <f>IF(女子名簿!H33="","",女子名簿!H33)</f>
        <v/>
      </c>
      <c r="I33" s="132" t="str">
        <f>IF(女子名簿!I33="","",女子名簿!I33)</f>
        <v/>
      </c>
      <c r="J33" s="132" t="str">
        <f>IF(女子名簿!J33="","",女子名簿!J33)</f>
        <v/>
      </c>
      <c r="K33" s="132">
        <f>IF(女子名簿!K33="","",女子名簿!K33)</f>
        <v>2</v>
      </c>
      <c r="L33" s="200" t="str">
        <f>IF(女子名簿!L33="","",女子名簿!L33)</f>
        <v/>
      </c>
      <c r="M33" s="200" t="str">
        <f>IF(女子名簿!M33="","",女子名簿!M33)</f>
        <v/>
      </c>
      <c r="N33" s="200" t="str">
        <f>IF(女子名簿!N33="","",女子名簿!N33)</f>
        <v/>
      </c>
      <c r="O33" s="132" t="s">
        <v>192</v>
      </c>
      <c r="P33" s="132"/>
      <c r="Q33" s="132" t="str">
        <f>IF(女子名簿!Q33="","",VLOOKUP(女子名簿!Q33,管理者シート!$G$9:$H$38,2,FALSE))</f>
        <v/>
      </c>
      <c r="R33" s="132" t="str">
        <f>IF(女子名簿!R33="","",女子名簿!R33)</f>
        <v/>
      </c>
      <c r="S33" s="132">
        <v>0</v>
      </c>
      <c r="T33" s="132">
        <v>2</v>
      </c>
      <c r="U33" s="132" t="str">
        <f>IF(女子名簿!U33="","",VLOOKUP(女子名簿!U33,管理者シート!$G$9:$H$38,2,FALSE))</f>
        <v/>
      </c>
      <c r="V33" s="132" t="str">
        <f>IF(女子名簿!V33="","",女子名簿!V33)</f>
        <v/>
      </c>
      <c r="W33" s="132">
        <v>0</v>
      </c>
      <c r="X33" s="132">
        <v>2</v>
      </c>
      <c r="Y33" s="132" t="str">
        <f>IF(女子名簿!Y33="","",VLOOKUP(女子名簿!Y33,管理者シート!$G$9:$H$23,2,FALSE))</f>
        <v/>
      </c>
      <c r="Z33" s="132" t="str">
        <f>IF(女子名簿!Z33="","",女子名簿!Z33)</f>
        <v/>
      </c>
      <c r="AA33" s="132">
        <v>0</v>
      </c>
      <c r="AB33" s="132">
        <v>2</v>
      </c>
      <c r="AC33" s="132" t="str">
        <f>IF(女子名簿!AC33="","",24)</f>
        <v/>
      </c>
      <c r="AD33" s="132" t="str">
        <f>IF(女子名簿!AD33="","",女子名簿!AD33)</f>
        <v/>
      </c>
      <c r="AE33" s="132">
        <v>0</v>
      </c>
      <c r="AF33" s="132">
        <v>2</v>
      </c>
      <c r="AG33" s="132" t="str">
        <f>IF(女子名簿!AG33="","",70)</f>
        <v/>
      </c>
      <c r="AH33" s="132" t="str">
        <f>IF(女子名簿!AH33="","",女子名簿!AH33)</f>
        <v/>
      </c>
      <c r="AI33" s="132">
        <v>0</v>
      </c>
      <c r="AJ33" s="132">
        <v>2</v>
      </c>
    </row>
    <row r="34" spans="1:36" x14ac:dyDescent="0.25">
      <c r="A34" s="99"/>
      <c r="B34" s="132" t="str">
        <f>IF(女子名簿!B34="","",女子名簿!B34)</f>
        <v/>
      </c>
      <c r="C34" s="99"/>
      <c r="D34" s="99" t="str">
        <f>IF(女子名簿!D34="","",女子名簿!D34)</f>
        <v/>
      </c>
      <c r="E34" s="132" t="str">
        <f>IF(女子名簿!E34="","",女子名簿!E34)</f>
        <v/>
      </c>
      <c r="F34" s="132" t="str">
        <f>IF(女子名簿!F34="","",女子名簿!F34)</f>
        <v/>
      </c>
      <c r="G34" s="132" t="str">
        <f>IF(女子名簿!G34="","",女子名簿!G34)</f>
        <v/>
      </c>
      <c r="H34" s="132" t="str">
        <f>IF(女子名簿!H34="","",女子名簿!H34)</f>
        <v/>
      </c>
      <c r="I34" s="132" t="str">
        <f>IF(女子名簿!I34="","",女子名簿!I34)</f>
        <v/>
      </c>
      <c r="J34" s="132" t="str">
        <f>IF(女子名簿!J34="","",女子名簿!J34)</f>
        <v/>
      </c>
      <c r="K34" s="132">
        <f>IF(女子名簿!K34="","",女子名簿!K34)</f>
        <v>2</v>
      </c>
      <c r="L34" s="200" t="str">
        <f>IF(女子名簿!L34="","",女子名簿!L34)</f>
        <v/>
      </c>
      <c r="M34" s="200" t="str">
        <f>IF(女子名簿!M34="","",女子名簿!M34)</f>
        <v/>
      </c>
      <c r="N34" s="200" t="str">
        <f>IF(女子名簿!N34="","",女子名簿!N34)</f>
        <v/>
      </c>
      <c r="O34" s="132" t="s">
        <v>192</v>
      </c>
      <c r="P34" s="132"/>
      <c r="Q34" s="132" t="str">
        <f>IF(女子名簿!Q34="","",VLOOKUP(女子名簿!Q34,管理者シート!$G$9:$H$38,2,FALSE))</f>
        <v/>
      </c>
      <c r="R34" s="132" t="str">
        <f>IF(女子名簿!R34="","",女子名簿!R34)</f>
        <v/>
      </c>
      <c r="S34" s="132">
        <v>0</v>
      </c>
      <c r="T34" s="132">
        <v>2</v>
      </c>
      <c r="U34" s="132" t="str">
        <f>IF(女子名簿!U34="","",VLOOKUP(女子名簿!U34,管理者シート!$G$9:$H$38,2,FALSE))</f>
        <v/>
      </c>
      <c r="V34" s="132" t="str">
        <f>IF(女子名簿!V34="","",女子名簿!V34)</f>
        <v/>
      </c>
      <c r="W34" s="132">
        <v>0</v>
      </c>
      <c r="X34" s="132">
        <v>2</v>
      </c>
      <c r="Y34" s="132" t="str">
        <f>IF(女子名簿!Y34="","",VLOOKUP(女子名簿!Y34,管理者シート!$G$9:$H$23,2,FALSE))</f>
        <v/>
      </c>
      <c r="Z34" s="132" t="str">
        <f>IF(女子名簿!Z34="","",女子名簿!Z34)</f>
        <v/>
      </c>
      <c r="AA34" s="132">
        <v>0</v>
      </c>
      <c r="AB34" s="132">
        <v>2</v>
      </c>
      <c r="AC34" s="132" t="str">
        <f>IF(女子名簿!AC34="","",24)</f>
        <v/>
      </c>
      <c r="AD34" s="132" t="str">
        <f>IF(女子名簿!AD34="","",女子名簿!AD34)</f>
        <v/>
      </c>
      <c r="AE34" s="132">
        <v>0</v>
      </c>
      <c r="AF34" s="132">
        <v>2</v>
      </c>
      <c r="AG34" s="132" t="str">
        <f>IF(女子名簿!AG34="","",70)</f>
        <v/>
      </c>
      <c r="AH34" s="132" t="str">
        <f>IF(女子名簿!AH34="","",女子名簿!AH34)</f>
        <v/>
      </c>
      <c r="AI34" s="132">
        <v>0</v>
      </c>
      <c r="AJ34" s="132">
        <v>2</v>
      </c>
    </row>
    <row r="35" spans="1:36" x14ac:dyDescent="0.25">
      <c r="A35" s="99"/>
      <c r="B35" s="132" t="str">
        <f>IF(女子名簿!B35="","",女子名簿!B35)</f>
        <v/>
      </c>
      <c r="C35" s="99"/>
      <c r="D35" s="99" t="str">
        <f>IF(女子名簿!D35="","",女子名簿!D35)</f>
        <v/>
      </c>
      <c r="E35" s="132" t="str">
        <f>IF(女子名簿!E35="","",女子名簿!E35)</f>
        <v/>
      </c>
      <c r="F35" s="132" t="str">
        <f>IF(女子名簿!F35="","",女子名簿!F35)</f>
        <v/>
      </c>
      <c r="G35" s="132" t="str">
        <f>IF(女子名簿!G35="","",女子名簿!G35)</f>
        <v/>
      </c>
      <c r="H35" s="132" t="str">
        <f>IF(女子名簿!H35="","",女子名簿!H35)</f>
        <v/>
      </c>
      <c r="I35" s="132" t="str">
        <f>IF(女子名簿!I35="","",女子名簿!I35)</f>
        <v/>
      </c>
      <c r="J35" s="132" t="str">
        <f>IF(女子名簿!J35="","",女子名簿!J35)</f>
        <v/>
      </c>
      <c r="K35" s="132">
        <f>IF(女子名簿!K35="","",女子名簿!K35)</f>
        <v>2</v>
      </c>
      <c r="L35" s="200" t="str">
        <f>IF(女子名簿!L35="","",女子名簿!L35)</f>
        <v/>
      </c>
      <c r="M35" s="200" t="str">
        <f>IF(女子名簿!M35="","",女子名簿!M35)</f>
        <v/>
      </c>
      <c r="N35" s="200" t="str">
        <f>IF(女子名簿!N35="","",女子名簿!N35)</f>
        <v/>
      </c>
      <c r="O35" s="132" t="s">
        <v>192</v>
      </c>
      <c r="P35" s="132"/>
      <c r="Q35" s="132" t="str">
        <f>IF(女子名簿!Q35="","",VLOOKUP(女子名簿!Q35,管理者シート!$G$9:$H$38,2,FALSE))</f>
        <v/>
      </c>
      <c r="R35" s="132" t="str">
        <f>IF(女子名簿!R35="","",女子名簿!R35)</f>
        <v/>
      </c>
      <c r="S35" s="132">
        <v>0</v>
      </c>
      <c r="T35" s="132">
        <v>2</v>
      </c>
      <c r="U35" s="132" t="str">
        <f>IF(女子名簿!U35="","",VLOOKUP(女子名簿!U35,管理者シート!$G$9:$H$38,2,FALSE))</f>
        <v/>
      </c>
      <c r="V35" s="132" t="str">
        <f>IF(女子名簿!V35="","",女子名簿!V35)</f>
        <v/>
      </c>
      <c r="W35" s="132">
        <v>0</v>
      </c>
      <c r="X35" s="132">
        <v>2</v>
      </c>
      <c r="Y35" s="132" t="str">
        <f>IF(女子名簿!Y35="","",VLOOKUP(女子名簿!Y35,管理者シート!$G$9:$H$23,2,FALSE))</f>
        <v/>
      </c>
      <c r="Z35" s="132" t="str">
        <f>IF(女子名簿!Z35="","",女子名簿!Z35)</f>
        <v/>
      </c>
      <c r="AA35" s="132">
        <v>0</v>
      </c>
      <c r="AB35" s="132">
        <v>2</v>
      </c>
      <c r="AC35" s="132" t="str">
        <f>IF(女子名簿!AC35="","",24)</f>
        <v/>
      </c>
      <c r="AD35" s="132" t="str">
        <f>IF(女子名簿!AD35="","",女子名簿!AD35)</f>
        <v/>
      </c>
      <c r="AE35" s="132">
        <v>0</v>
      </c>
      <c r="AF35" s="132">
        <v>2</v>
      </c>
      <c r="AG35" s="132" t="str">
        <f>IF(女子名簿!AG35="","",70)</f>
        <v/>
      </c>
      <c r="AH35" s="132" t="str">
        <f>IF(女子名簿!AH35="","",女子名簿!AH35)</f>
        <v/>
      </c>
      <c r="AI35" s="132">
        <v>0</v>
      </c>
      <c r="AJ35" s="132">
        <v>2</v>
      </c>
    </row>
    <row r="36" spans="1:36" x14ac:dyDescent="0.25">
      <c r="A36" s="99"/>
      <c r="B36" s="132" t="str">
        <f>IF(女子名簿!B36="","",女子名簿!B36)</f>
        <v/>
      </c>
      <c r="C36" s="99"/>
      <c r="D36" s="99" t="str">
        <f>IF(女子名簿!D36="","",女子名簿!D36)</f>
        <v/>
      </c>
      <c r="E36" s="132" t="str">
        <f>IF(女子名簿!E36="","",女子名簿!E36)</f>
        <v/>
      </c>
      <c r="F36" s="132" t="str">
        <f>IF(女子名簿!F36="","",女子名簿!F36)</f>
        <v/>
      </c>
      <c r="G36" s="132" t="str">
        <f>IF(女子名簿!G36="","",女子名簿!G36)</f>
        <v/>
      </c>
      <c r="H36" s="132" t="str">
        <f>IF(女子名簿!H36="","",女子名簿!H36)</f>
        <v/>
      </c>
      <c r="I36" s="132" t="str">
        <f>IF(女子名簿!I36="","",女子名簿!I36)</f>
        <v/>
      </c>
      <c r="J36" s="132" t="str">
        <f>IF(女子名簿!J36="","",女子名簿!J36)</f>
        <v/>
      </c>
      <c r="K36" s="132">
        <f>IF(女子名簿!K36="","",女子名簿!K36)</f>
        <v>2</v>
      </c>
      <c r="L36" s="200" t="str">
        <f>IF(女子名簿!L36="","",女子名簿!L36)</f>
        <v/>
      </c>
      <c r="M36" s="200" t="str">
        <f>IF(女子名簿!M36="","",女子名簿!M36)</f>
        <v/>
      </c>
      <c r="N36" s="200" t="str">
        <f>IF(女子名簿!N36="","",女子名簿!N36)</f>
        <v/>
      </c>
      <c r="O36" s="132" t="s">
        <v>192</v>
      </c>
      <c r="P36" s="132"/>
      <c r="Q36" s="132" t="str">
        <f>IF(女子名簿!Q36="","",VLOOKUP(女子名簿!Q36,管理者シート!$G$9:$H$38,2,FALSE))</f>
        <v/>
      </c>
      <c r="R36" s="132" t="str">
        <f>IF(女子名簿!R36="","",女子名簿!R36)</f>
        <v/>
      </c>
      <c r="S36" s="132">
        <v>0</v>
      </c>
      <c r="T36" s="132">
        <v>2</v>
      </c>
      <c r="U36" s="132" t="str">
        <f>IF(女子名簿!U36="","",VLOOKUP(女子名簿!U36,管理者シート!$G$9:$H$38,2,FALSE))</f>
        <v/>
      </c>
      <c r="V36" s="132" t="str">
        <f>IF(女子名簿!V36="","",女子名簿!V36)</f>
        <v/>
      </c>
      <c r="W36" s="132">
        <v>0</v>
      </c>
      <c r="X36" s="132">
        <v>2</v>
      </c>
      <c r="Y36" s="132" t="str">
        <f>IF(女子名簿!Y36="","",VLOOKUP(女子名簿!Y36,管理者シート!$G$9:$H$23,2,FALSE))</f>
        <v/>
      </c>
      <c r="Z36" s="132" t="str">
        <f>IF(女子名簿!Z36="","",女子名簿!Z36)</f>
        <v/>
      </c>
      <c r="AA36" s="132">
        <v>0</v>
      </c>
      <c r="AB36" s="132">
        <v>2</v>
      </c>
      <c r="AC36" s="132" t="str">
        <f>IF(女子名簿!AC36="","",24)</f>
        <v/>
      </c>
      <c r="AD36" s="132" t="str">
        <f>IF(女子名簿!AD36="","",女子名簿!AD36)</f>
        <v/>
      </c>
      <c r="AE36" s="132">
        <v>0</v>
      </c>
      <c r="AF36" s="132">
        <v>2</v>
      </c>
      <c r="AG36" s="132" t="str">
        <f>IF(女子名簿!AG36="","",70)</f>
        <v/>
      </c>
      <c r="AH36" s="132" t="str">
        <f>IF(女子名簿!AH36="","",女子名簿!AH36)</f>
        <v/>
      </c>
      <c r="AI36" s="132">
        <v>0</v>
      </c>
      <c r="AJ36" s="132">
        <v>2</v>
      </c>
    </row>
    <row r="37" spans="1:36" x14ac:dyDescent="0.25">
      <c r="A37" s="99"/>
      <c r="B37" s="132" t="str">
        <f>IF(女子名簿!B37="","",女子名簿!B37)</f>
        <v/>
      </c>
      <c r="C37" s="99"/>
      <c r="D37" s="99" t="str">
        <f>IF(女子名簿!D37="","",女子名簿!D37)</f>
        <v/>
      </c>
      <c r="E37" s="132" t="str">
        <f>IF(女子名簿!E37="","",女子名簿!E37)</f>
        <v/>
      </c>
      <c r="F37" s="132" t="str">
        <f>IF(女子名簿!F37="","",女子名簿!F37)</f>
        <v/>
      </c>
      <c r="G37" s="132" t="str">
        <f>IF(女子名簿!G37="","",女子名簿!G37)</f>
        <v/>
      </c>
      <c r="H37" s="132" t="str">
        <f>IF(女子名簿!H37="","",女子名簿!H37)</f>
        <v/>
      </c>
      <c r="I37" s="132" t="str">
        <f>IF(女子名簿!I37="","",女子名簿!I37)</f>
        <v/>
      </c>
      <c r="J37" s="132" t="str">
        <f>IF(女子名簿!J37="","",女子名簿!J37)</f>
        <v/>
      </c>
      <c r="K37" s="132">
        <f>IF(女子名簿!K37="","",女子名簿!K37)</f>
        <v>2</v>
      </c>
      <c r="L37" s="200" t="str">
        <f>IF(女子名簿!L37="","",女子名簿!L37)</f>
        <v/>
      </c>
      <c r="M37" s="200" t="str">
        <f>IF(女子名簿!M37="","",女子名簿!M37)</f>
        <v/>
      </c>
      <c r="N37" s="200" t="str">
        <f>IF(女子名簿!N37="","",女子名簿!N37)</f>
        <v/>
      </c>
      <c r="O37" s="132" t="s">
        <v>192</v>
      </c>
      <c r="P37" s="132"/>
      <c r="Q37" s="132" t="str">
        <f>IF(女子名簿!Q37="","",VLOOKUP(女子名簿!Q37,管理者シート!$G$9:$H$38,2,FALSE))</f>
        <v/>
      </c>
      <c r="R37" s="132" t="str">
        <f>IF(女子名簿!R37="","",女子名簿!R37)</f>
        <v/>
      </c>
      <c r="S37" s="132">
        <v>0</v>
      </c>
      <c r="T37" s="132">
        <v>2</v>
      </c>
      <c r="U37" s="132" t="str">
        <f>IF(女子名簿!U37="","",VLOOKUP(女子名簿!U37,管理者シート!$G$9:$H$38,2,FALSE))</f>
        <v/>
      </c>
      <c r="V37" s="132" t="str">
        <f>IF(女子名簿!V37="","",女子名簿!V37)</f>
        <v/>
      </c>
      <c r="W37" s="132">
        <v>0</v>
      </c>
      <c r="X37" s="132">
        <v>2</v>
      </c>
      <c r="Y37" s="132" t="str">
        <f>IF(女子名簿!Y37="","",VLOOKUP(女子名簿!Y37,管理者シート!$G$9:$H$23,2,FALSE))</f>
        <v/>
      </c>
      <c r="Z37" s="132" t="str">
        <f>IF(女子名簿!Z37="","",女子名簿!Z37)</f>
        <v/>
      </c>
      <c r="AA37" s="132">
        <v>0</v>
      </c>
      <c r="AB37" s="132">
        <v>2</v>
      </c>
      <c r="AC37" s="132" t="str">
        <f>IF(女子名簿!AC37="","",24)</f>
        <v/>
      </c>
      <c r="AD37" s="132" t="str">
        <f>IF(女子名簿!AD37="","",女子名簿!AD37)</f>
        <v/>
      </c>
      <c r="AE37" s="132">
        <v>0</v>
      </c>
      <c r="AF37" s="132">
        <v>2</v>
      </c>
      <c r="AG37" s="132" t="str">
        <f>IF(女子名簿!AG37="","",70)</f>
        <v/>
      </c>
      <c r="AH37" s="132" t="str">
        <f>IF(女子名簿!AH37="","",女子名簿!AH37)</f>
        <v/>
      </c>
      <c r="AI37" s="132">
        <v>0</v>
      </c>
      <c r="AJ37" s="132">
        <v>2</v>
      </c>
    </row>
    <row r="38" spans="1:36" x14ac:dyDescent="0.25">
      <c r="A38" s="99"/>
      <c r="B38" s="132" t="str">
        <f>IF(女子名簿!B38="","",女子名簿!B38)</f>
        <v/>
      </c>
      <c r="C38" s="99"/>
      <c r="D38" s="99" t="str">
        <f>IF(女子名簿!D38="","",女子名簿!D38)</f>
        <v/>
      </c>
      <c r="E38" s="132" t="str">
        <f>IF(女子名簿!E38="","",女子名簿!E38)</f>
        <v/>
      </c>
      <c r="F38" s="132" t="str">
        <f>IF(女子名簿!F38="","",女子名簿!F38)</f>
        <v/>
      </c>
      <c r="G38" s="132" t="str">
        <f>IF(女子名簿!G38="","",女子名簿!G38)</f>
        <v/>
      </c>
      <c r="H38" s="132" t="str">
        <f>IF(女子名簿!H38="","",女子名簿!H38)</f>
        <v/>
      </c>
      <c r="I38" s="132" t="str">
        <f>IF(女子名簿!I38="","",女子名簿!I38)</f>
        <v/>
      </c>
      <c r="J38" s="132" t="str">
        <f>IF(女子名簿!J38="","",女子名簿!J38)</f>
        <v/>
      </c>
      <c r="K38" s="132">
        <f>IF(女子名簿!K38="","",女子名簿!K38)</f>
        <v>2</v>
      </c>
      <c r="L38" s="200" t="str">
        <f>IF(女子名簿!L38="","",女子名簿!L38)</f>
        <v/>
      </c>
      <c r="M38" s="200" t="str">
        <f>IF(女子名簿!M38="","",女子名簿!M38)</f>
        <v/>
      </c>
      <c r="N38" s="200" t="str">
        <f>IF(女子名簿!N38="","",女子名簿!N38)</f>
        <v/>
      </c>
      <c r="O38" s="132" t="s">
        <v>192</v>
      </c>
      <c r="P38" s="132"/>
      <c r="Q38" s="132" t="str">
        <f>IF(女子名簿!Q38="","",VLOOKUP(女子名簿!Q38,管理者シート!$G$9:$H$38,2,FALSE))</f>
        <v/>
      </c>
      <c r="R38" s="132" t="str">
        <f>IF(女子名簿!R38="","",女子名簿!R38)</f>
        <v/>
      </c>
      <c r="S38" s="132">
        <v>0</v>
      </c>
      <c r="T38" s="132">
        <v>2</v>
      </c>
      <c r="U38" s="132" t="str">
        <f>IF(女子名簿!U38="","",VLOOKUP(女子名簿!U38,管理者シート!$G$9:$H$38,2,FALSE))</f>
        <v/>
      </c>
      <c r="V38" s="132" t="str">
        <f>IF(女子名簿!V38="","",女子名簿!V38)</f>
        <v/>
      </c>
      <c r="W38" s="132">
        <v>0</v>
      </c>
      <c r="X38" s="132">
        <v>2</v>
      </c>
      <c r="Y38" s="132" t="str">
        <f>IF(女子名簿!Y38="","",VLOOKUP(女子名簿!Y38,管理者シート!$G$9:$H$23,2,FALSE))</f>
        <v/>
      </c>
      <c r="Z38" s="132" t="str">
        <f>IF(女子名簿!Z38="","",女子名簿!Z38)</f>
        <v/>
      </c>
      <c r="AA38" s="132">
        <v>0</v>
      </c>
      <c r="AB38" s="132">
        <v>2</v>
      </c>
      <c r="AC38" s="132" t="str">
        <f>IF(女子名簿!AC38="","",24)</f>
        <v/>
      </c>
      <c r="AD38" s="132" t="str">
        <f>IF(女子名簿!AD38="","",女子名簿!AD38)</f>
        <v/>
      </c>
      <c r="AE38" s="132">
        <v>0</v>
      </c>
      <c r="AF38" s="132">
        <v>2</v>
      </c>
      <c r="AG38" s="132" t="str">
        <f>IF(女子名簿!AG38="","",70)</f>
        <v/>
      </c>
      <c r="AH38" s="132" t="str">
        <f>IF(女子名簿!AH38="","",女子名簿!AH38)</f>
        <v/>
      </c>
      <c r="AI38" s="132">
        <v>0</v>
      </c>
      <c r="AJ38" s="132">
        <v>2</v>
      </c>
    </row>
    <row r="39" spans="1:36" x14ac:dyDescent="0.25">
      <c r="A39" s="99"/>
      <c r="B39" s="132" t="str">
        <f>IF(女子名簿!B39="","",女子名簿!B39)</f>
        <v/>
      </c>
      <c r="C39" s="99"/>
      <c r="D39" s="99" t="str">
        <f>IF(女子名簿!D39="","",女子名簿!D39)</f>
        <v/>
      </c>
      <c r="E39" s="132" t="str">
        <f>IF(女子名簿!E39="","",女子名簿!E39)</f>
        <v/>
      </c>
      <c r="F39" s="132" t="str">
        <f>IF(女子名簿!F39="","",女子名簿!F39)</f>
        <v/>
      </c>
      <c r="G39" s="132" t="str">
        <f>IF(女子名簿!G39="","",女子名簿!G39)</f>
        <v/>
      </c>
      <c r="H39" s="132" t="str">
        <f>IF(女子名簿!H39="","",女子名簿!H39)</f>
        <v/>
      </c>
      <c r="I39" s="132" t="str">
        <f>IF(女子名簿!I39="","",女子名簿!I39)</f>
        <v/>
      </c>
      <c r="J39" s="132" t="str">
        <f>IF(女子名簿!J39="","",女子名簿!J39)</f>
        <v/>
      </c>
      <c r="K39" s="132">
        <f>IF(女子名簿!K39="","",女子名簿!K39)</f>
        <v>2</v>
      </c>
      <c r="L39" s="200" t="str">
        <f>IF(女子名簿!L39="","",女子名簿!L39)</f>
        <v/>
      </c>
      <c r="M39" s="200" t="str">
        <f>IF(女子名簿!M39="","",女子名簿!M39)</f>
        <v/>
      </c>
      <c r="N39" s="200" t="str">
        <f>IF(女子名簿!N39="","",女子名簿!N39)</f>
        <v/>
      </c>
      <c r="O39" s="132" t="s">
        <v>192</v>
      </c>
      <c r="P39" s="132"/>
      <c r="Q39" s="132" t="str">
        <f>IF(女子名簿!Q39="","",VLOOKUP(女子名簿!Q39,管理者シート!$G$9:$H$38,2,FALSE))</f>
        <v/>
      </c>
      <c r="R39" s="132" t="str">
        <f>IF(女子名簿!R39="","",女子名簿!R39)</f>
        <v/>
      </c>
      <c r="S39" s="132">
        <v>0</v>
      </c>
      <c r="T39" s="132">
        <v>2</v>
      </c>
      <c r="U39" s="132" t="str">
        <f>IF(女子名簿!U39="","",VLOOKUP(女子名簿!U39,管理者シート!$G$9:$H$38,2,FALSE))</f>
        <v/>
      </c>
      <c r="V39" s="132" t="str">
        <f>IF(女子名簿!V39="","",女子名簿!V39)</f>
        <v/>
      </c>
      <c r="W39" s="132">
        <v>0</v>
      </c>
      <c r="X39" s="132">
        <v>2</v>
      </c>
      <c r="Y39" s="132" t="str">
        <f>IF(女子名簿!Y39="","",VLOOKUP(女子名簿!Y39,管理者シート!$G$9:$H$23,2,FALSE))</f>
        <v/>
      </c>
      <c r="Z39" s="132" t="str">
        <f>IF(女子名簿!Z39="","",女子名簿!Z39)</f>
        <v/>
      </c>
      <c r="AA39" s="132">
        <v>0</v>
      </c>
      <c r="AB39" s="132">
        <v>2</v>
      </c>
      <c r="AC39" s="132" t="str">
        <f>IF(女子名簿!AC39="","",24)</f>
        <v/>
      </c>
      <c r="AD39" s="132" t="str">
        <f>IF(女子名簿!AD39="","",女子名簿!AD39)</f>
        <v/>
      </c>
      <c r="AE39" s="132">
        <v>0</v>
      </c>
      <c r="AF39" s="132">
        <v>2</v>
      </c>
      <c r="AG39" s="132" t="str">
        <f>IF(女子名簿!AG39="","",70)</f>
        <v/>
      </c>
      <c r="AH39" s="132" t="str">
        <f>IF(女子名簿!AH39="","",女子名簿!AH39)</f>
        <v/>
      </c>
      <c r="AI39" s="132">
        <v>0</v>
      </c>
      <c r="AJ39" s="132">
        <v>2</v>
      </c>
    </row>
    <row r="40" spans="1:36" x14ac:dyDescent="0.25">
      <c r="A40" s="99"/>
      <c r="B40" s="132" t="str">
        <f>IF(女子名簿!B40="","",女子名簿!B40)</f>
        <v/>
      </c>
      <c r="C40" s="99"/>
      <c r="D40" s="99" t="str">
        <f>IF(女子名簿!D40="","",女子名簿!D40)</f>
        <v/>
      </c>
      <c r="E40" s="132" t="str">
        <f>IF(女子名簿!E40="","",女子名簿!E40)</f>
        <v/>
      </c>
      <c r="F40" s="132" t="str">
        <f>IF(女子名簿!F40="","",女子名簿!F40)</f>
        <v/>
      </c>
      <c r="G40" s="132" t="str">
        <f>IF(女子名簿!G40="","",女子名簿!G40)</f>
        <v/>
      </c>
      <c r="H40" s="132" t="str">
        <f>IF(女子名簿!H40="","",女子名簿!H40)</f>
        <v/>
      </c>
      <c r="I40" s="132" t="str">
        <f>IF(女子名簿!I40="","",女子名簿!I40)</f>
        <v/>
      </c>
      <c r="J40" s="132" t="str">
        <f>IF(女子名簿!J40="","",女子名簿!J40)</f>
        <v/>
      </c>
      <c r="K40" s="132">
        <f>IF(女子名簿!K40="","",女子名簿!K40)</f>
        <v>2</v>
      </c>
      <c r="L40" s="200" t="str">
        <f>IF(女子名簿!L40="","",女子名簿!L40)</f>
        <v/>
      </c>
      <c r="M40" s="200" t="str">
        <f>IF(女子名簿!M40="","",女子名簿!M40)</f>
        <v/>
      </c>
      <c r="N40" s="200" t="str">
        <f>IF(女子名簿!N40="","",女子名簿!N40)</f>
        <v/>
      </c>
      <c r="O40" s="132" t="s">
        <v>192</v>
      </c>
      <c r="P40" s="132"/>
      <c r="Q40" s="132" t="str">
        <f>IF(女子名簿!Q40="","",VLOOKUP(女子名簿!Q40,管理者シート!$G$9:$H$38,2,FALSE))</f>
        <v/>
      </c>
      <c r="R40" s="132" t="str">
        <f>IF(女子名簿!R40="","",女子名簿!R40)</f>
        <v/>
      </c>
      <c r="S40" s="132">
        <v>0</v>
      </c>
      <c r="T40" s="132">
        <v>2</v>
      </c>
      <c r="U40" s="132" t="str">
        <f>IF(女子名簿!U40="","",VLOOKUP(女子名簿!U40,管理者シート!$G$9:$H$38,2,FALSE))</f>
        <v/>
      </c>
      <c r="V40" s="132" t="str">
        <f>IF(女子名簿!V40="","",女子名簿!V40)</f>
        <v/>
      </c>
      <c r="W40" s="132">
        <v>0</v>
      </c>
      <c r="X40" s="132">
        <v>2</v>
      </c>
      <c r="Y40" s="132" t="str">
        <f>IF(女子名簿!Y40="","",VLOOKUP(女子名簿!Y40,管理者シート!$G$9:$H$23,2,FALSE))</f>
        <v/>
      </c>
      <c r="Z40" s="132" t="str">
        <f>IF(女子名簿!Z40="","",女子名簿!Z40)</f>
        <v/>
      </c>
      <c r="AA40" s="132">
        <v>0</v>
      </c>
      <c r="AB40" s="132">
        <v>2</v>
      </c>
      <c r="AC40" s="132" t="str">
        <f>IF(女子名簿!AC40="","",24)</f>
        <v/>
      </c>
      <c r="AD40" s="132" t="str">
        <f>IF(女子名簿!AD40="","",女子名簿!AD40)</f>
        <v/>
      </c>
      <c r="AE40" s="132">
        <v>0</v>
      </c>
      <c r="AF40" s="132">
        <v>2</v>
      </c>
      <c r="AG40" s="132" t="str">
        <f>IF(女子名簿!AG40="","",70)</f>
        <v/>
      </c>
      <c r="AH40" s="132" t="str">
        <f>IF(女子名簿!AH40="","",女子名簿!AH40)</f>
        <v/>
      </c>
      <c r="AI40" s="132">
        <v>0</v>
      </c>
      <c r="AJ40" s="132">
        <v>2</v>
      </c>
    </row>
    <row r="41" spans="1:36" x14ac:dyDescent="0.25">
      <c r="A41" s="99"/>
      <c r="B41" s="132" t="str">
        <f>IF(女子名簿!B41="","",女子名簿!B41)</f>
        <v/>
      </c>
      <c r="C41" s="99"/>
      <c r="D41" s="99" t="str">
        <f>IF(女子名簿!D41="","",女子名簿!D41)</f>
        <v/>
      </c>
      <c r="E41" s="132" t="str">
        <f>IF(女子名簿!E41="","",女子名簿!E41)</f>
        <v/>
      </c>
      <c r="F41" s="132" t="str">
        <f>IF(女子名簿!F41="","",女子名簿!F41)</f>
        <v/>
      </c>
      <c r="G41" s="132" t="str">
        <f>IF(女子名簿!G41="","",女子名簿!G41)</f>
        <v/>
      </c>
      <c r="H41" s="132" t="str">
        <f>IF(女子名簿!H41="","",女子名簿!H41)</f>
        <v/>
      </c>
      <c r="I41" s="132" t="str">
        <f>IF(女子名簿!I41="","",女子名簿!I41)</f>
        <v/>
      </c>
      <c r="J41" s="132" t="str">
        <f>IF(女子名簿!J41="","",女子名簿!J41)</f>
        <v/>
      </c>
      <c r="K41" s="132">
        <f>IF(女子名簿!K41="","",女子名簿!K41)</f>
        <v>2</v>
      </c>
      <c r="L41" s="200" t="str">
        <f>IF(女子名簿!L41="","",女子名簿!L41)</f>
        <v/>
      </c>
      <c r="M41" s="200" t="str">
        <f>IF(女子名簿!M41="","",女子名簿!M41)</f>
        <v/>
      </c>
      <c r="N41" s="200" t="str">
        <f>IF(女子名簿!N41="","",女子名簿!N41)</f>
        <v/>
      </c>
      <c r="O41" s="132" t="s">
        <v>192</v>
      </c>
      <c r="P41" s="132"/>
      <c r="Q41" s="132" t="str">
        <f>IF(女子名簿!Q41="","",VLOOKUP(女子名簿!Q41,管理者シート!$G$9:$H$38,2,FALSE))</f>
        <v/>
      </c>
      <c r="R41" s="132" t="str">
        <f>IF(女子名簿!R41="","",女子名簿!R41)</f>
        <v/>
      </c>
      <c r="S41" s="132">
        <v>0</v>
      </c>
      <c r="T41" s="132">
        <v>2</v>
      </c>
      <c r="U41" s="132" t="str">
        <f>IF(女子名簿!U41="","",VLOOKUP(女子名簿!U41,管理者シート!$G$9:$H$38,2,FALSE))</f>
        <v/>
      </c>
      <c r="V41" s="132" t="str">
        <f>IF(女子名簿!V41="","",女子名簿!V41)</f>
        <v/>
      </c>
      <c r="W41" s="132">
        <v>0</v>
      </c>
      <c r="X41" s="132">
        <v>2</v>
      </c>
      <c r="Y41" s="132" t="str">
        <f>IF(女子名簿!Y41="","",VLOOKUP(女子名簿!Y41,管理者シート!$G$9:$H$23,2,FALSE))</f>
        <v/>
      </c>
      <c r="Z41" s="132" t="str">
        <f>IF(女子名簿!Z41="","",女子名簿!Z41)</f>
        <v/>
      </c>
      <c r="AA41" s="132">
        <v>0</v>
      </c>
      <c r="AB41" s="132">
        <v>2</v>
      </c>
      <c r="AC41" s="132" t="str">
        <f>IF(女子名簿!AC41="","",24)</f>
        <v/>
      </c>
      <c r="AD41" s="132" t="str">
        <f>IF(女子名簿!AD41="","",女子名簿!AD41)</f>
        <v/>
      </c>
      <c r="AE41" s="132">
        <v>0</v>
      </c>
      <c r="AF41" s="132">
        <v>2</v>
      </c>
      <c r="AG41" s="132" t="str">
        <f>IF(女子名簿!AG41="","",70)</f>
        <v/>
      </c>
      <c r="AH41" s="132" t="str">
        <f>IF(女子名簿!AH41="","",女子名簿!AH41)</f>
        <v/>
      </c>
      <c r="AI41" s="132">
        <v>0</v>
      </c>
      <c r="AJ41" s="132">
        <v>2</v>
      </c>
    </row>
    <row r="42" spans="1:36" x14ac:dyDescent="0.25">
      <c r="A42" s="99"/>
      <c r="B42" s="132" t="str">
        <f>IF(女子名簿!B42="","",女子名簿!B42)</f>
        <v/>
      </c>
      <c r="C42" s="99"/>
      <c r="D42" s="99" t="str">
        <f>IF(女子名簿!D42="","",女子名簿!D42)</f>
        <v/>
      </c>
      <c r="E42" s="132" t="str">
        <f>IF(女子名簿!E42="","",女子名簿!E42)</f>
        <v/>
      </c>
      <c r="F42" s="132" t="str">
        <f>IF(女子名簿!F42="","",女子名簿!F42)</f>
        <v/>
      </c>
      <c r="G42" s="132" t="str">
        <f>IF(女子名簿!G42="","",女子名簿!G42)</f>
        <v/>
      </c>
      <c r="H42" s="132" t="str">
        <f>IF(女子名簿!H42="","",女子名簿!H42)</f>
        <v/>
      </c>
      <c r="I42" s="132" t="str">
        <f>IF(女子名簿!I42="","",女子名簿!I42)</f>
        <v/>
      </c>
      <c r="J42" s="132" t="str">
        <f>IF(女子名簿!J42="","",女子名簿!J42)</f>
        <v/>
      </c>
      <c r="K42" s="132">
        <f>IF(女子名簿!K42="","",女子名簿!K42)</f>
        <v>2</v>
      </c>
      <c r="L42" s="200" t="str">
        <f>IF(女子名簿!L42="","",女子名簿!L42)</f>
        <v/>
      </c>
      <c r="M42" s="200" t="str">
        <f>IF(女子名簿!M42="","",女子名簿!M42)</f>
        <v/>
      </c>
      <c r="N42" s="200" t="str">
        <f>IF(女子名簿!N42="","",女子名簿!N42)</f>
        <v/>
      </c>
      <c r="O42" s="132" t="s">
        <v>192</v>
      </c>
      <c r="P42" s="132"/>
      <c r="Q42" s="132" t="str">
        <f>IF(女子名簿!Q42="","",VLOOKUP(女子名簿!Q42,管理者シート!$G$9:$H$38,2,FALSE))</f>
        <v/>
      </c>
      <c r="R42" s="132" t="str">
        <f>IF(女子名簿!R42="","",女子名簿!R42)</f>
        <v/>
      </c>
      <c r="S42" s="132">
        <v>0</v>
      </c>
      <c r="T42" s="132">
        <v>2</v>
      </c>
      <c r="U42" s="132" t="str">
        <f>IF(女子名簿!U42="","",VLOOKUP(女子名簿!U42,管理者シート!$G$9:$H$38,2,FALSE))</f>
        <v/>
      </c>
      <c r="V42" s="132" t="str">
        <f>IF(女子名簿!V42="","",女子名簿!V42)</f>
        <v/>
      </c>
      <c r="W42" s="132">
        <v>0</v>
      </c>
      <c r="X42" s="132">
        <v>2</v>
      </c>
      <c r="Y42" s="132" t="str">
        <f>IF(女子名簿!Y42="","",VLOOKUP(女子名簿!Y42,管理者シート!$G$9:$H$23,2,FALSE))</f>
        <v/>
      </c>
      <c r="Z42" s="132" t="str">
        <f>IF(女子名簿!Z42="","",女子名簿!Z42)</f>
        <v/>
      </c>
      <c r="AA42" s="132">
        <v>0</v>
      </c>
      <c r="AB42" s="132">
        <v>2</v>
      </c>
      <c r="AC42" s="132" t="str">
        <f>IF(女子名簿!AC42="","",24)</f>
        <v/>
      </c>
      <c r="AD42" s="132" t="str">
        <f>IF(女子名簿!AD42="","",女子名簿!AD42)</f>
        <v/>
      </c>
      <c r="AE42" s="132">
        <v>0</v>
      </c>
      <c r="AF42" s="132">
        <v>2</v>
      </c>
      <c r="AG42" s="132" t="str">
        <f>IF(女子名簿!AG42="","",70)</f>
        <v/>
      </c>
      <c r="AH42" s="132" t="str">
        <f>IF(女子名簿!AH42="","",女子名簿!AH42)</f>
        <v/>
      </c>
      <c r="AI42" s="132">
        <v>0</v>
      </c>
      <c r="AJ42" s="132">
        <v>2</v>
      </c>
    </row>
    <row r="43" spans="1:36" x14ac:dyDescent="0.25">
      <c r="A43" s="99"/>
      <c r="B43" s="132" t="str">
        <f>IF(女子名簿!B43="","",女子名簿!B43)</f>
        <v/>
      </c>
      <c r="C43" s="99"/>
      <c r="D43" s="99" t="str">
        <f>IF(女子名簿!D43="","",女子名簿!D43)</f>
        <v/>
      </c>
      <c r="E43" s="132" t="str">
        <f>IF(女子名簿!E43="","",女子名簿!E43)</f>
        <v/>
      </c>
      <c r="F43" s="132" t="str">
        <f>IF(女子名簿!F43="","",女子名簿!F43)</f>
        <v/>
      </c>
      <c r="G43" s="132" t="str">
        <f>IF(女子名簿!G43="","",女子名簿!G43)</f>
        <v/>
      </c>
      <c r="H43" s="132" t="str">
        <f>IF(女子名簿!H43="","",女子名簿!H43)</f>
        <v/>
      </c>
      <c r="I43" s="132" t="str">
        <f>IF(女子名簿!I43="","",女子名簿!I43)</f>
        <v/>
      </c>
      <c r="J43" s="132" t="str">
        <f>IF(女子名簿!J43="","",女子名簿!J43)</f>
        <v/>
      </c>
      <c r="K43" s="132">
        <f>IF(女子名簿!K43="","",女子名簿!K43)</f>
        <v>2</v>
      </c>
      <c r="L43" s="200" t="str">
        <f>IF(女子名簿!L43="","",女子名簿!L43)</f>
        <v/>
      </c>
      <c r="M43" s="200" t="str">
        <f>IF(女子名簿!M43="","",女子名簿!M43)</f>
        <v/>
      </c>
      <c r="N43" s="200" t="str">
        <f>IF(女子名簿!N43="","",女子名簿!N43)</f>
        <v/>
      </c>
      <c r="O43" s="132" t="s">
        <v>192</v>
      </c>
      <c r="P43" s="132"/>
      <c r="Q43" s="132" t="str">
        <f>IF(女子名簿!Q43="","",VLOOKUP(女子名簿!Q43,管理者シート!$G$9:$H$38,2,FALSE))</f>
        <v/>
      </c>
      <c r="R43" s="132" t="str">
        <f>IF(女子名簿!R43="","",女子名簿!R43)</f>
        <v/>
      </c>
      <c r="S43" s="132">
        <v>0</v>
      </c>
      <c r="T43" s="132">
        <v>2</v>
      </c>
      <c r="U43" s="132" t="str">
        <f>IF(女子名簿!U43="","",VLOOKUP(女子名簿!U43,管理者シート!$G$9:$H$38,2,FALSE))</f>
        <v/>
      </c>
      <c r="V43" s="132" t="str">
        <f>IF(女子名簿!V43="","",女子名簿!V43)</f>
        <v/>
      </c>
      <c r="W43" s="132">
        <v>0</v>
      </c>
      <c r="X43" s="132">
        <v>2</v>
      </c>
      <c r="Y43" s="132" t="str">
        <f>IF(女子名簿!Y43="","",VLOOKUP(女子名簿!Y43,管理者シート!$G$9:$H$23,2,FALSE))</f>
        <v/>
      </c>
      <c r="Z43" s="132" t="str">
        <f>IF(女子名簿!Z43="","",女子名簿!Z43)</f>
        <v/>
      </c>
      <c r="AA43" s="132">
        <v>0</v>
      </c>
      <c r="AB43" s="132">
        <v>2</v>
      </c>
      <c r="AC43" s="132" t="str">
        <f>IF(女子名簿!AC43="","",24)</f>
        <v/>
      </c>
      <c r="AD43" s="132" t="str">
        <f>IF(女子名簿!AD43="","",女子名簿!AD43)</f>
        <v/>
      </c>
      <c r="AE43" s="132">
        <v>0</v>
      </c>
      <c r="AF43" s="132">
        <v>2</v>
      </c>
      <c r="AG43" s="132" t="str">
        <f>IF(女子名簿!AG43="","",70)</f>
        <v/>
      </c>
      <c r="AH43" s="132" t="str">
        <f>IF(女子名簿!AH43="","",女子名簿!AH43)</f>
        <v/>
      </c>
      <c r="AI43" s="132">
        <v>0</v>
      </c>
      <c r="AJ43" s="132">
        <v>2</v>
      </c>
    </row>
    <row r="44" spans="1:36" x14ac:dyDescent="0.25">
      <c r="A44" s="99"/>
      <c r="B44" s="132" t="str">
        <f>IF(女子名簿!B44="","",女子名簿!B44)</f>
        <v/>
      </c>
      <c r="C44" s="99"/>
      <c r="D44" s="99" t="str">
        <f>IF(女子名簿!D44="","",女子名簿!D44)</f>
        <v/>
      </c>
      <c r="E44" s="132" t="str">
        <f>IF(女子名簿!E44="","",女子名簿!E44)</f>
        <v/>
      </c>
      <c r="F44" s="132" t="str">
        <f>IF(女子名簿!F44="","",女子名簿!F44)</f>
        <v/>
      </c>
      <c r="G44" s="132" t="str">
        <f>IF(女子名簿!G44="","",女子名簿!G44)</f>
        <v/>
      </c>
      <c r="H44" s="132" t="str">
        <f>IF(女子名簿!H44="","",女子名簿!H44)</f>
        <v/>
      </c>
      <c r="I44" s="132" t="str">
        <f>IF(女子名簿!I44="","",女子名簿!I44)</f>
        <v/>
      </c>
      <c r="J44" s="132" t="str">
        <f>IF(女子名簿!J44="","",女子名簿!J44)</f>
        <v/>
      </c>
      <c r="K44" s="132">
        <f>IF(女子名簿!K44="","",女子名簿!K44)</f>
        <v>2</v>
      </c>
      <c r="L44" s="200" t="str">
        <f>IF(女子名簿!L44="","",女子名簿!L44)</f>
        <v/>
      </c>
      <c r="M44" s="200" t="str">
        <f>IF(女子名簿!M44="","",女子名簿!M44)</f>
        <v/>
      </c>
      <c r="N44" s="200" t="str">
        <f>IF(女子名簿!N44="","",女子名簿!N44)</f>
        <v/>
      </c>
      <c r="O44" s="132" t="s">
        <v>192</v>
      </c>
      <c r="P44" s="132"/>
      <c r="Q44" s="132" t="str">
        <f>IF(女子名簿!Q44="","",VLOOKUP(女子名簿!Q44,管理者シート!$G$9:$H$38,2,FALSE))</f>
        <v/>
      </c>
      <c r="R44" s="132" t="str">
        <f>IF(女子名簿!R44="","",女子名簿!R44)</f>
        <v/>
      </c>
      <c r="S44" s="132">
        <v>0</v>
      </c>
      <c r="T44" s="132">
        <v>2</v>
      </c>
      <c r="U44" s="132" t="str">
        <f>IF(女子名簿!U44="","",VLOOKUP(女子名簿!U44,管理者シート!$G$9:$H$38,2,FALSE))</f>
        <v/>
      </c>
      <c r="V44" s="132" t="str">
        <f>IF(女子名簿!V44="","",女子名簿!V44)</f>
        <v/>
      </c>
      <c r="W44" s="132">
        <v>0</v>
      </c>
      <c r="X44" s="132">
        <v>2</v>
      </c>
      <c r="Y44" s="132" t="str">
        <f>IF(女子名簿!Y44="","",VLOOKUP(女子名簿!Y44,管理者シート!$G$9:$H$23,2,FALSE))</f>
        <v/>
      </c>
      <c r="Z44" s="132" t="str">
        <f>IF(女子名簿!Z44="","",女子名簿!Z44)</f>
        <v/>
      </c>
      <c r="AA44" s="132">
        <v>0</v>
      </c>
      <c r="AB44" s="132">
        <v>2</v>
      </c>
      <c r="AC44" s="132" t="str">
        <f>IF(女子名簿!AC44="","",24)</f>
        <v/>
      </c>
      <c r="AD44" s="132" t="str">
        <f>IF(女子名簿!AD44="","",女子名簿!AD44)</f>
        <v/>
      </c>
      <c r="AE44" s="132">
        <v>0</v>
      </c>
      <c r="AF44" s="132">
        <v>2</v>
      </c>
      <c r="AG44" s="132" t="str">
        <f>IF(女子名簿!AG44="","",70)</f>
        <v/>
      </c>
      <c r="AH44" s="132" t="str">
        <f>IF(女子名簿!AH44="","",女子名簿!AH44)</f>
        <v/>
      </c>
      <c r="AI44" s="132">
        <v>0</v>
      </c>
      <c r="AJ44" s="132">
        <v>2</v>
      </c>
    </row>
    <row r="45" spans="1:36" x14ac:dyDescent="0.25">
      <c r="A45" s="99"/>
      <c r="B45" s="132" t="str">
        <f>IF(女子名簿!B45="","",女子名簿!B45)</f>
        <v/>
      </c>
      <c r="C45" s="99"/>
      <c r="D45" s="99" t="str">
        <f>IF(女子名簿!D45="","",女子名簿!D45)</f>
        <v/>
      </c>
      <c r="E45" s="132" t="str">
        <f>IF(女子名簿!E45="","",女子名簿!E45)</f>
        <v/>
      </c>
      <c r="F45" s="132" t="str">
        <f>IF(女子名簿!F45="","",女子名簿!F45)</f>
        <v/>
      </c>
      <c r="G45" s="132" t="str">
        <f>IF(女子名簿!G45="","",女子名簿!G45)</f>
        <v/>
      </c>
      <c r="H45" s="132" t="str">
        <f>IF(女子名簿!H45="","",女子名簿!H45)</f>
        <v/>
      </c>
      <c r="I45" s="132" t="str">
        <f>IF(女子名簿!I45="","",女子名簿!I45)</f>
        <v/>
      </c>
      <c r="J45" s="132" t="str">
        <f>IF(女子名簿!J45="","",女子名簿!J45)</f>
        <v/>
      </c>
      <c r="K45" s="132">
        <f>IF(女子名簿!K45="","",女子名簿!K45)</f>
        <v>2</v>
      </c>
      <c r="L45" s="200" t="str">
        <f>IF(女子名簿!L45="","",女子名簿!L45)</f>
        <v/>
      </c>
      <c r="M45" s="200" t="str">
        <f>IF(女子名簿!M45="","",女子名簿!M45)</f>
        <v/>
      </c>
      <c r="N45" s="200" t="str">
        <f>IF(女子名簿!N45="","",女子名簿!N45)</f>
        <v/>
      </c>
      <c r="O45" s="132" t="s">
        <v>192</v>
      </c>
      <c r="P45" s="132"/>
      <c r="Q45" s="132" t="str">
        <f>IF(女子名簿!Q45="","",VLOOKUP(女子名簿!Q45,管理者シート!$G$9:$H$38,2,FALSE))</f>
        <v/>
      </c>
      <c r="R45" s="132" t="str">
        <f>IF(女子名簿!R45="","",女子名簿!R45)</f>
        <v/>
      </c>
      <c r="S45" s="132">
        <v>0</v>
      </c>
      <c r="T45" s="132">
        <v>2</v>
      </c>
      <c r="U45" s="132" t="str">
        <f>IF(女子名簿!U45="","",VLOOKUP(女子名簿!U45,管理者シート!$G$9:$H$38,2,FALSE))</f>
        <v/>
      </c>
      <c r="V45" s="132" t="str">
        <f>IF(女子名簿!V45="","",女子名簿!V45)</f>
        <v/>
      </c>
      <c r="W45" s="132">
        <v>0</v>
      </c>
      <c r="X45" s="132">
        <v>2</v>
      </c>
      <c r="Y45" s="132" t="str">
        <f>IF(女子名簿!Y45="","",VLOOKUP(女子名簿!Y45,管理者シート!$G$9:$H$23,2,FALSE))</f>
        <v/>
      </c>
      <c r="Z45" s="132" t="str">
        <f>IF(女子名簿!Z45="","",女子名簿!Z45)</f>
        <v/>
      </c>
      <c r="AA45" s="132">
        <v>0</v>
      </c>
      <c r="AB45" s="132">
        <v>2</v>
      </c>
      <c r="AC45" s="132" t="str">
        <f>IF(女子名簿!AC45="","",24)</f>
        <v/>
      </c>
      <c r="AD45" s="132" t="str">
        <f>IF(女子名簿!AD45="","",女子名簿!AD45)</f>
        <v/>
      </c>
      <c r="AE45" s="132">
        <v>0</v>
      </c>
      <c r="AF45" s="132">
        <v>2</v>
      </c>
      <c r="AG45" s="132" t="str">
        <f>IF(女子名簿!AG45="","",70)</f>
        <v/>
      </c>
      <c r="AH45" s="132" t="str">
        <f>IF(女子名簿!AH45="","",女子名簿!AH45)</f>
        <v/>
      </c>
      <c r="AI45" s="132">
        <v>0</v>
      </c>
      <c r="AJ45" s="132">
        <v>2</v>
      </c>
    </row>
    <row r="46" spans="1:36" x14ac:dyDescent="0.25">
      <c r="A46" s="99"/>
      <c r="B46" s="132" t="str">
        <f>IF(女子名簿!B46="","",女子名簿!B46)</f>
        <v/>
      </c>
      <c r="C46" s="99"/>
      <c r="D46" s="99" t="str">
        <f>IF(女子名簿!D46="","",女子名簿!D46)</f>
        <v/>
      </c>
      <c r="E46" s="132" t="str">
        <f>IF(女子名簿!E46="","",女子名簿!E46)</f>
        <v/>
      </c>
      <c r="F46" s="132" t="str">
        <f>IF(女子名簿!F46="","",女子名簿!F46)</f>
        <v/>
      </c>
      <c r="G46" s="132" t="str">
        <f>IF(女子名簿!G46="","",女子名簿!G46)</f>
        <v/>
      </c>
      <c r="H46" s="132" t="str">
        <f>IF(女子名簿!H46="","",女子名簿!H46)</f>
        <v/>
      </c>
      <c r="I46" s="132" t="str">
        <f>IF(女子名簿!I46="","",女子名簿!I46)</f>
        <v/>
      </c>
      <c r="J46" s="132" t="str">
        <f>IF(女子名簿!J46="","",女子名簿!J46)</f>
        <v/>
      </c>
      <c r="K46" s="132">
        <f>IF(女子名簿!K46="","",女子名簿!K46)</f>
        <v>2</v>
      </c>
      <c r="L46" s="200" t="str">
        <f>IF(女子名簿!L46="","",女子名簿!L46)</f>
        <v/>
      </c>
      <c r="M46" s="200" t="str">
        <f>IF(女子名簿!M46="","",女子名簿!M46)</f>
        <v/>
      </c>
      <c r="N46" s="200" t="str">
        <f>IF(女子名簿!N46="","",女子名簿!N46)</f>
        <v/>
      </c>
      <c r="O46" s="132" t="s">
        <v>192</v>
      </c>
      <c r="P46" s="132"/>
      <c r="Q46" s="132" t="str">
        <f>IF(女子名簿!Q46="","",VLOOKUP(女子名簿!Q46,管理者シート!$G$9:$H$38,2,FALSE))</f>
        <v/>
      </c>
      <c r="R46" s="132" t="str">
        <f>IF(女子名簿!R46="","",女子名簿!R46)</f>
        <v/>
      </c>
      <c r="S46" s="132">
        <v>0</v>
      </c>
      <c r="T46" s="132">
        <v>2</v>
      </c>
      <c r="U46" s="132" t="str">
        <f>IF(女子名簿!U46="","",VLOOKUP(女子名簿!U46,管理者シート!$G$9:$H$38,2,FALSE))</f>
        <v/>
      </c>
      <c r="V46" s="132" t="str">
        <f>IF(女子名簿!V46="","",女子名簿!V46)</f>
        <v/>
      </c>
      <c r="W46" s="132">
        <v>0</v>
      </c>
      <c r="X46" s="132">
        <v>2</v>
      </c>
      <c r="Y46" s="132" t="str">
        <f>IF(女子名簿!Y46="","",VLOOKUP(女子名簿!Y46,管理者シート!$G$9:$H$23,2,FALSE))</f>
        <v/>
      </c>
      <c r="Z46" s="132" t="str">
        <f>IF(女子名簿!Z46="","",女子名簿!Z46)</f>
        <v/>
      </c>
      <c r="AA46" s="132">
        <v>0</v>
      </c>
      <c r="AB46" s="132">
        <v>2</v>
      </c>
      <c r="AC46" s="132" t="str">
        <f>IF(女子名簿!AC46="","",24)</f>
        <v/>
      </c>
      <c r="AD46" s="132" t="str">
        <f>IF(女子名簿!AD46="","",女子名簿!AD46)</f>
        <v/>
      </c>
      <c r="AE46" s="132">
        <v>0</v>
      </c>
      <c r="AF46" s="132">
        <v>2</v>
      </c>
      <c r="AG46" s="132" t="str">
        <f>IF(女子名簿!AG46="","",70)</f>
        <v/>
      </c>
      <c r="AH46" s="132" t="str">
        <f>IF(女子名簿!AH46="","",女子名簿!AH46)</f>
        <v/>
      </c>
      <c r="AI46" s="132">
        <v>0</v>
      </c>
      <c r="AJ46" s="132">
        <v>2</v>
      </c>
    </row>
    <row r="47" spans="1:36" x14ac:dyDescent="0.25">
      <c r="A47" s="99"/>
      <c r="B47" s="132" t="str">
        <f>IF(女子名簿!B47="","",女子名簿!B47)</f>
        <v/>
      </c>
      <c r="C47" s="99"/>
      <c r="D47" s="99" t="str">
        <f>IF(女子名簿!D47="","",女子名簿!D47)</f>
        <v/>
      </c>
      <c r="E47" s="132" t="str">
        <f>IF(女子名簿!E47="","",女子名簿!E47)</f>
        <v/>
      </c>
      <c r="F47" s="132" t="str">
        <f>IF(女子名簿!F47="","",女子名簿!F47)</f>
        <v/>
      </c>
      <c r="G47" s="132" t="str">
        <f>IF(女子名簿!G47="","",女子名簿!G47)</f>
        <v/>
      </c>
      <c r="H47" s="132" t="str">
        <f>IF(女子名簿!H47="","",女子名簿!H47)</f>
        <v/>
      </c>
      <c r="I47" s="132" t="str">
        <f>IF(女子名簿!I47="","",女子名簿!I47)</f>
        <v/>
      </c>
      <c r="J47" s="132" t="str">
        <f>IF(女子名簿!J47="","",女子名簿!J47)</f>
        <v/>
      </c>
      <c r="K47" s="132">
        <f>IF(女子名簿!K47="","",女子名簿!K47)</f>
        <v>2</v>
      </c>
      <c r="L47" s="200" t="str">
        <f>IF(女子名簿!L47="","",女子名簿!L47)</f>
        <v/>
      </c>
      <c r="M47" s="200" t="str">
        <f>IF(女子名簿!M47="","",女子名簿!M47)</f>
        <v/>
      </c>
      <c r="N47" s="200" t="str">
        <f>IF(女子名簿!N47="","",女子名簿!N47)</f>
        <v/>
      </c>
      <c r="O47" s="132" t="s">
        <v>192</v>
      </c>
      <c r="P47" s="132"/>
      <c r="Q47" s="132" t="str">
        <f>IF(女子名簿!Q47="","",VLOOKUP(女子名簿!Q47,管理者シート!$G$9:$H$38,2,FALSE))</f>
        <v/>
      </c>
      <c r="R47" s="132" t="str">
        <f>IF(女子名簿!R47="","",女子名簿!R47)</f>
        <v/>
      </c>
      <c r="S47" s="132">
        <v>0</v>
      </c>
      <c r="T47" s="132">
        <v>2</v>
      </c>
      <c r="U47" s="132" t="str">
        <f>IF(女子名簿!U47="","",VLOOKUP(女子名簿!U47,管理者シート!$G$9:$H$38,2,FALSE))</f>
        <v/>
      </c>
      <c r="V47" s="132" t="str">
        <f>IF(女子名簿!V47="","",女子名簿!V47)</f>
        <v/>
      </c>
      <c r="W47" s="132">
        <v>0</v>
      </c>
      <c r="X47" s="132">
        <v>2</v>
      </c>
      <c r="Y47" s="132" t="str">
        <f>IF(女子名簿!Y47="","",VLOOKUP(女子名簿!Y47,管理者シート!$G$9:$H$23,2,FALSE))</f>
        <v/>
      </c>
      <c r="Z47" s="132" t="str">
        <f>IF(女子名簿!Z47="","",女子名簿!Z47)</f>
        <v/>
      </c>
      <c r="AA47" s="132">
        <v>0</v>
      </c>
      <c r="AB47" s="132">
        <v>2</v>
      </c>
      <c r="AC47" s="132" t="str">
        <f>IF(女子名簿!AC47="","",24)</f>
        <v/>
      </c>
      <c r="AD47" s="132" t="str">
        <f>IF(女子名簿!AD47="","",女子名簿!AD47)</f>
        <v/>
      </c>
      <c r="AE47" s="132">
        <v>0</v>
      </c>
      <c r="AF47" s="132">
        <v>2</v>
      </c>
      <c r="AG47" s="132" t="str">
        <f>IF(女子名簿!AG47="","",70)</f>
        <v/>
      </c>
      <c r="AH47" s="132" t="str">
        <f>IF(女子名簿!AH47="","",女子名簿!AH47)</f>
        <v/>
      </c>
      <c r="AI47" s="132">
        <v>0</v>
      </c>
      <c r="AJ47" s="132">
        <v>2</v>
      </c>
    </row>
    <row r="48" spans="1:36" x14ac:dyDescent="0.25">
      <c r="A48" s="99"/>
      <c r="B48" s="132" t="str">
        <f>IF(女子名簿!B48="","",女子名簿!B48)</f>
        <v/>
      </c>
      <c r="C48" s="99"/>
      <c r="D48" s="99" t="str">
        <f>IF(女子名簿!D48="","",女子名簿!D48)</f>
        <v/>
      </c>
      <c r="E48" s="132" t="str">
        <f>IF(女子名簿!E48="","",女子名簿!E48)</f>
        <v/>
      </c>
      <c r="F48" s="132" t="str">
        <f>IF(女子名簿!F48="","",女子名簿!F48)</f>
        <v/>
      </c>
      <c r="G48" s="132" t="str">
        <f>IF(女子名簿!G48="","",女子名簿!G48)</f>
        <v/>
      </c>
      <c r="H48" s="132" t="str">
        <f>IF(女子名簿!H48="","",女子名簿!H48)</f>
        <v/>
      </c>
      <c r="I48" s="132" t="str">
        <f>IF(女子名簿!I48="","",女子名簿!I48)</f>
        <v/>
      </c>
      <c r="J48" s="132" t="str">
        <f>IF(女子名簿!J48="","",女子名簿!J48)</f>
        <v/>
      </c>
      <c r="K48" s="132">
        <f>IF(女子名簿!K48="","",女子名簿!K48)</f>
        <v>2</v>
      </c>
      <c r="L48" s="200" t="str">
        <f>IF(女子名簿!L48="","",女子名簿!L48)</f>
        <v/>
      </c>
      <c r="M48" s="200" t="str">
        <f>IF(女子名簿!M48="","",女子名簿!M48)</f>
        <v/>
      </c>
      <c r="N48" s="200" t="str">
        <f>IF(女子名簿!N48="","",女子名簿!N48)</f>
        <v/>
      </c>
      <c r="O48" s="132" t="s">
        <v>192</v>
      </c>
      <c r="P48" s="132"/>
      <c r="Q48" s="132" t="str">
        <f>IF(女子名簿!Q48="","",VLOOKUP(女子名簿!Q48,管理者シート!$G$9:$H$38,2,FALSE))</f>
        <v/>
      </c>
      <c r="R48" s="132" t="str">
        <f>IF(女子名簿!R48="","",女子名簿!R48)</f>
        <v/>
      </c>
      <c r="S48" s="132">
        <v>0</v>
      </c>
      <c r="T48" s="132">
        <v>2</v>
      </c>
      <c r="U48" s="132" t="str">
        <f>IF(女子名簿!U48="","",VLOOKUP(女子名簿!U48,管理者シート!$G$9:$H$38,2,FALSE))</f>
        <v/>
      </c>
      <c r="V48" s="132" t="str">
        <f>IF(女子名簿!V48="","",女子名簿!V48)</f>
        <v/>
      </c>
      <c r="W48" s="132">
        <v>0</v>
      </c>
      <c r="X48" s="132">
        <v>2</v>
      </c>
      <c r="Y48" s="132" t="str">
        <f>IF(女子名簿!Y48="","",VLOOKUP(女子名簿!Y48,管理者シート!$G$9:$H$23,2,FALSE))</f>
        <v/>
      </c>
      <c r="Z48" s="132" t="str">
        <f>IF(女子名簿!Z48="","",女子名簿!Z48)</f>
        <v/>
      </c>
      <c r="AA48" s="132">
        <v>0</v>
      </c>
      <c r="AB48" s="132">
        <v>2</v>
      </c>
      <c r="AC48" s="132" t="str">
        <f>IF(女子名簿!AC48="","",24)</f>
        <v/>
      </c>
      <c r="AD48" s="132" t="str">
        <f>IF(女子名簿!AD48="","",女子名簿!AD48)</f>
        <v/>
      </c>
      <c r="AE48" s="132">
        <v>0</v>
      </c>
      <c r="AF48" s="132">
        <v>2</v>
      </c>
      <c r="AG48" s="132" t="str">
        <f>IF(女子名簿!AG48="","",70)</f>
        <v/>
      </c>
      <c r="AH48" s="132" t="str">
        <f>IF(女子名簿!AH48="","",女子名簿!AH48)</f>
        <v/>
      </c>
      <c r="AI48" s="132">
        <v>0</v>
      </c>
      <c r="AJ48" s="132">
        <v>2</v>
      </c>
    </row>
    <row r="49" spans="1:36" x14ac:dyDescent="0.25">
      <c r="A49" s="99"/>
      <c r="B49" s="132" t="str">
        <f>IF(女子名簿!B49="","",女子名簿!B49)</f>
        <v/>
      </c>
      <c r="C49" s="99"/>
      <c r="D49" s="99" t="str">
        <f>IF(女子名簿!D49="","",女子名簿!D49)</f>
        <v/>
      </c>
      <c r="E49" s="132" t="str">
        <f>IF(女子名簿!E49="","",女子名簿!E49)</f>
        <v/>
      </c>
      <c r="F49" s="132" t="str">
        <f>IF(女子名簿!F49="","",女子名簿!F49)</f>
        <v/>
      </c>
      <c r="G49" s="132" t="str">
        <f>IF(女子名簿!G49="","",女子名簿!G49)</f>
        <v/>
      </c>
      <c r="H49" s="132" t="str">
        <f>IF(女子名簿!H49="","",女子名簿!H49)</f>
        <v/>
      </c>
      <c r="I49" s="132" t="str">
        <f>IF(女子名簿!I49="","",女子名簿!I49)</f>
        <v/>
      </c>
      <c r="J49" s="132" t="str">
        <f>IF(女子名簿!J49="","",女子名簿!J49)</f>
        <v/>
      </c>
      <c r="K49" s="132">
        <f>IF(女子名簿!K49="","",女子名簿!K49)</f>
        <v>2</v>
      </c>
      <c r="L49" s="200" t="str">
        <f>IF(女子名簿!L49="","",女子名簿!L49)</f>
        <v/>
      </c>
      <c r="M49" s="200" t="str">
        <f>IF(女子名簿!M49="","",女子名簿!M49)</f>
        <v/>
      </c>
      <c r="N49" s="200" t="str">
        <f>IF(女子名簿!N49="","",女子名簿!N49)</f>
        <v/>
      </c>
      <c r="O49" s="132" t="s">
        <v>192</v>
      </c>
      <c r="P49" s="132"/>
      <c r="Q49" s="132" t="str">
        <f>IF(女子名簿!Q49="","",VLOOKUP(女子名簿!Q49,管理者シート!$G$9:$H$38,2,FALSE))</f>
        <v/>
      </c>
      <c r="R49" s="132" t="str">
        <f>IF(女子名簿!R49="","",女子名簿!R49)</f>
        <v/>
      </c>
      <c r="S49" s="132">
        <v>0</v>
      </c>
      <c r="T49" s="132">
        <v>2</v>
      </c>
      <c r="U49" s="132" t="str">
        <f>IF(女子名簿!U49="","",VLOOKUP(女子名簿!U49,管理者シート!$G$9:$H$38,2,FALSE))</f>
        <v/>
      </c>
      <c r="V49" s="132" t="str">
        <f>IF(女子名簿!V49="","",女子名簿!V49)</f>
        <v/>
      </c>
      <c r="W49" s="132">
        <v>0</v>
      </c>
      <c r="X49" s="132">
        <v>2</v>
      </c>
      <c r="Y49" s="132" t="str">
        <f>IF(女子名簿!Y49="","",VLOOKUP(女子名簿!Y49,管理者シート!$G$9:$H$23,2,FALSE))</f>
        <v/>
      </c>
      <c r="Z49" s="132" t="str">
        <f>IF(女子名簿!Z49="","",女子名簿!Z49)</f>
        <v/>
      </c>
      <c r="AA49" s="132">
        <v>0</v>
      </c>
      <c r="AB49" s="132">
        <v>2</v>
      </c>
      <c r="AC49" s="132" t="str">
        <f>IF(女子名簿!AC49="","",24)</f>
        <v/>
      </c>
      <c r="AD49" s="132" t="str">
        <f>IF(女子名簿!AD49="","",女子名簿!AD49)</f>
        <v/>
      </c>
      <c r="AE49" s="132">
        <v>0</v>
      </c>
      <c r="AF49" s="132">
        <v>2</v>
      </c>
      <c r="AG49" s="132" t="str">
        <f>IF(女子名簿!AG49="","",70)</f>
        <v/>
      </c>
      <c r="AH49" s="132" t="str">
        <f>IF(女子名簿!AH49="","",女子名簿!AH49)</f>
        <v/>
      </c>
      <c r="AI49" s="132">
        <v>0</v>
      </c>
      <c r="AJ49" s="132">
        <v>2</v>
      </c>
    </row>
    <row r="50" spans="1:36" x14ac:dyDescent="0.25">
      <c r="A50" s="99"/>
      <c r="B50" s="132" t="str">
        <f>IF(女子名簿!B50="","",女子名簿!B50)</f>
        <v/>
      </c>
      <c r="C50" s="99"/>
      <c r="D50" s="99" t="str">
        <f>IF(女子名簿!D50="","",女子名簿!D50)</f>
        <v/>
      </c>
      <c r="E50" s="132" t="str">
        <f>IF(女子名簿!E50="","",女子名簿!E50)</f>
        <v/>
      </c>
      <c r="F50" s="132" t="str">
        <f>IF(女子名簿!F50="","",女子名簿!F50)</f>
        <v/>
      </c>
      <c r="G50" s="132" t="str">
        <f>IF(女子名簿!G50="","",女子名簿!G50)</f>
        <v/>
      </c>
      <c r="H50" s="132" t="str">
        <f>IF(女子名簿!H50="","",女子名簿!H50)</f>
        <v/>
      </c>
      <c r="I50" s="132" t="str">
        <f>IF(女子名簿!I50="","",女子名簿!I50)</f>
        <v/>
      </c>
      <c r="J50" s="132" t="str">
        <f>IF(女子名簿!J50="","",女子名簿!J50)</f>
        <v/>
      </c>
      <c r="K50" s="132">
        <f>IF(女子名簿!K50="","",女子名簿!K50)</f>
        <v>2</v>
      </c>
      <c r="L50" s="200" t="str">
        <f>IF(女子名簿!L50="","",女子名簿!L50)</f>
        <v/>
      </c>
      <c r="M50" s="200" t="str">
        <f>IF(女子名簿!M50="","",女子名簿!M50)</f>
        <v/>
      </c>
      <c r="N50" s="200" t="str">
        <f>IF(女子名簿!N50="","",女子名簿!N50)</f>
        <v/>
      </c>
      <c r="O50" s="132" t="s">
        <v>192</v>
      </c>
      <c r="P50" s="132"/>
      <c r="Q50" s="132" t="str">
        <f>IF(女子名簿!Q50="","",VLOOKUP(女子名簿!Q50,管理者シート!$G$9:$H$38,2,FALSE))</f>
        <v/>
      </c>
      <c r="R50" s="132" t="str">
        <f>IF(女子名簿!R50="","",女子名簿!R50)</f>
        <v/>
      </c>
      <c r="S50" s="132">
        <v>0</v>
      </c>
      <c r="T50" s="132">
        <v>2</v>
      </c>
      <c r="U50" s="132" t="str">
        <f>IF(女子名簿!U50="","",VLOOKUP(女子名簿!U50,管理者シート!$G$9:$H$38,2,FALSE))</f>
        <v/>
      </c>
      <c r="V50" s="132" t="str">
        <f>IF(女子名簿!V50="","",女子名簿!V50)</f>
        <v/>
      </c>
      <c r="W50" s="132">
        <v>0</v>
      </c>
      <c r="X50" s="132">
        <v>2</v>
      </c>
      <c r="Y50" s="132" t="str">
        <f>IF(女子名簿!Y50="","",VLOOKUP(女子名簿!Y50,管理者シート!$G$9:$H$23,2,FALSE))</f>
        <v/>
      </c>
      <c r="Z50" s="132" t="str">
        <f>IF(女子名簿!Z50="","",女子名簿!Z50)</f>
        <v/>
      </c>
      <c r="AA50" s="132">
        <v>0</v>
      </c>
      <c r="AB50" s="132">
        <v>2</v>
      </c>
      <c r="AC50" s="132" t="str">
        <f>IF(女子名簿!AC50="","",24)</f>
        <v/>
      </c>
      <c r="AD50" s="132" t="str">
        <f>IF(女子名簿!AD50="","",女子名簿!AD50)</f>
        <v/>
      </c>
      <c r="AE50" s="132">
        <v>0</v>
      </c>
      <c r="AF50" s="132">
        <v>2</v>
      </c>
      <c r="AG50" s="132" t="str">
        <f>IF(女子名簿!AG50="","",70)</f>
        <v/>
      </c>
      <c r="AH50" s="132" t="str">
        <f>IF(女子名簿!AH50="","",女子名簿!AH50)</f>
        <v/>
      </c>
      <c r="AI50" s="132">
        <v>0</v>
      </c>
      <c r="AJ50" s="132">
        <v>2</v>
      </c>
    </row>
    <row r="51" spans="1:36" x14ac:dyDescent="0.25">
      <c r="A51" s="99"/>
      <c r="B51" s="132" t="str">
        <f>IF(女子名簿!B51="","",女子名簿!B51)</f>
        <v/>
      </c>
      <c r="C51" s="99"/>
      <c r="D51" s="99" t="str">
        <f>IF(女子名簿!D51="","",女子名簿!D51)</f>
        <v/>
      </c>
      <c r="E51" s="132" t="str">
        <f>IF(女子名簿!E51="","",女子名簿!E51)</f>
        <v/>
      </c>
      <c r="F51" s="132" t="str">
        <f>IF(女子名簿!F51="","",女子名簿!F51)</f>
        <v/>
      </c>
      <c r="G51" s="132" t="str">
        <f>IF(女子名簿!G51="","",女子名簿!G51)</f>
        <v/>
      </c>
      <c r="H51" s="132" t="str">
        <f>IF(女子名簿!H51="","",女子名簿!H51)</f>
        <v/>
      </c>
      <c r="I51" s="132" t="str">
        <f>IF(女子名簿!I51="","",女子名簿!I51)</f>
        <v/>
      </c>
      <c r="J51" s="132" t="str">
        <f>IF(女子名簿!J51="","",女子名簿!J51)</f>
        <v/>
      </c>
      <c r="K51" s="132">
        <f>IF(女子名簿!K51="","",女子名簿!K51)</f>
        <v>2</v>
      </c>
      <c r="L51" s="200" t="str">
        <f>IF(女子名簿!L51="","",女子名簿!L51)</f>
        <v/>
      </c>
      <c r="M51" s="200" t="str">
        <f>IF(女子名簿!M51="","",女子名簿!M51)</f>
        <v/>
      </c>
      <c r="N51" s="200" t="str">
        <f>IF(女子名簿!N51="","",女子名簿!N51)</f>
        <v/>
      </c>
      <c r="O51" s="132" t="s">
        <v>192</v>
      </c>
      <c r="P51" s="132"/>
      <c r="Q51" s="132" t="str">
        <f>IF(女子名簿!Q51="","",VLOOKUP(女子名簿!Q51,管理者シート!$G$9:$H$38,2,FALSE))</f>
        <v/>
      </c>
      <c r="R51" s="132" t="str">
        <f>IF(女子名簿!R51="","",女子名簿!R51)</f>
        <v/>
      </c>
      <c r="S51" s="132">
        <v>0</v>
      </c>
      <c r="T51" s="132">
        <v>2</v>
      </c>
      <c r="U51" s="132" t="str">
        <f>IF(女子名簿!U51="","",VLOOKUP(女子名簿!U51,管理者シート!$G$9:$H$38,2,FALSE))</f>
        <v/>
      </c>
      <c r="V51" s="132" t="str">
        <f>IF(女子名簿!V51="","",女子名簿!V51)</f>
        <v/>
      </c>
      <c r="W51" s="132">
        <v>0</v>
      </c>
      <c r="X51" s="132">
        <v>2</v>
      </c>
      <c r="Y51" s="132" t="str">
        <f>IF(女子名簿!Y51="","",VLOOKUP(女子名簿!Y51,管理者シート!$G$9:$H$23,2,FALSE))</f>
        <v/>
      </c>
      <c r="Z51" s="132" t="str">
        <f>IF(女子名簿!Z51="","",女子名簿!Z51)</f>
        <v/>
      </c>
      <c r="AA51" s="132">
        <v>0</v>
      </c>
      <c r="AB51" s="132">
        <v>2</v>
      </c>
      <c r="AC51" s="132" t="str">
        <f>IF(女子名簿!AC51="","",24)</f>
        <v/>
      </c>
      <c r="AD51" s="132" t="str">
        <f>IF(女子名簿!AD51="","",女子名簿!AD51)</f>
        <v/>
      </c>
      <c r="AE51" s="132">
        <v>0</v>
      </c>
      <c r="AF51" s="132">
        <v>2</v>
      </c>
      <c r="AG51" s="132" t="str">
        <f>IF(女子名簿!AG51="","",70)</f>
        <v/>
      </c>
      <c r="AH51" s="132" t="str">
        <f>IF(女子名簿!AH51="","",女子名簿!AH51)</f>
        <v/>
      </c>
      <c r="AI51" s="132">
        <v>0</v>
      </c>
      <c r="AJ51" s="132">
        <v>2</v>
      </c>
    </row>
    <row r="52" spans="1:36" x14ac:dyDescent="0.25">
      <c r="A52" s="99"/>
      <c r="B52" s="132" t="str">
        <f>IF(女子名簿!B52="","",女子名簿!B52)</f>
        <v/>
      </c>
      <c r="C52" s="99"/>
      <c r="D52" s="99" t="str">
        <f>IF(女子名簿!D52="","",女子名簿!D52)</f>
        <v/>
      </c>
      <c r="E52" s="132" t="str">
        <f>IF(女子名簿!E52="","",女子名簿!E52)</f>
        <v/>
      </c>
      <c r="F52" s="132" t="str">
        <f>IF(女子名簿!F52="","",女子名簿!F52)</f>
        <v/>
      </c>
      <c r="G52" s="132" t="str">
        <f>IF(女子名簿!G52="","",女子名簿!G52)</f>
        <v/>
      </c>
      <c r="H52" s="132" t="str">
        <f>IF(女子名簿!H52="","",女子名簿!H52)</f>
        <v/>
      </c>
      <c r="I52" s="132" t="str">
        <f>IF(女子名簿!I52="","",女子名簿!I52)</f>
        <v/>
      </c>
      <c r="J52" s="132" t="str">
        <f>IF(女子名簿!J52="","",女子名簿!J52)</f>
        <v/>
      </c>
      <c r="K52" s="132">
        <f>IF(女子名簿!K52="","",女子名簿!K52)</f>
        <v>2</v>
      </c>
      <c r="L52" s="200" t="str">
        <f>IF(女子名簿!L52="","",女子名簿!L52)</f>
        <v/>
      </c>
      <c r="M52" s="200" t="str">
        <f>IF(女子名簿!M52="","",女子名簿!M52)</f>
        <v/>
      </c>
      <c r="N52" s="200" t="str">
        <f>IF(女子名簿!N52="","",女子名簿!N52)</f>
        <v/>
      </c>
      <c r="O52" s="132" t="s">
        <v>192</v>
      </c>
      <c r="P52" s="132"/>
      <c r="Q52" s="132" t="str">
        <f>IF(女子名簿!Q52="","",VLOOKUP(女子名簿!Q52,管理者シート!$G$9:$H$38,2,FALSE))</f>
        <v/>
      </c>
      <c r="R52" s="132" t="str">
        <f>IF(女子名簿!R52="","",女子名簿!R52)</f>
        <v/>
      </c>
      <c r="S52" s="132">
        <v>0</v>
      </c>
      <c r="T52" s="132">
        <v>2</v>
      </c>
      <c r="U52" s="132" t="str">
        <f>IF(女子名簿!U52="","",VLOOKUP(女子名簿!U52,管理者シート!$G$9:$H$38,2,FALSE))</f>
        <v/>
      </c>
      <c r="V52" s="132" t="str">
        <f>IF(女子名簿!V52="","",女子名簿!V52)</f>
        <v/>
      </c>
      <c r="W52" s="132">
        <v>0</v>
      </c>
      <c r="X52" s="132">
        <v>2</v>
      </c>
      <c r="Y52" s="132" t="str">
        <f>IF(女子名簿!Y52="","",VLOOKUP(女子名簿!Y52,管理者シート!$G$9:$H$23,2,FALSE))</f>
        <v/>
      </c>
      <c r="Z52" s="132" t="str">
        <f>IF(女子名簿!Z52="","",女子名簿!Z52)</f>
        <v/>
      </c>
      <c r="AA52" s="132">
        <v>0</v>
      </c>
      <c r="AB52" s="132">
        <v>2</v>
      </c>
      <c r="AC52" s="132" t="str">
        <f>IF(女子名簿!AC52="","",24)</f>
        <v/>
      </c>
      <c r="AD52" s="132" t="str">
        <f>IF(女子名簿!AD52="","",女子名簿!AD52)</f>
        <v/>
      </c>
      <c r="AE52" s="132">
        <v>0</v>
      </c>
      <c r="AF52" s="132">
        <v>2</v>
      </c>
      <c r="AG52" s="132" t="str">
        <f>IF(女子名簿!AG52="","",70)</f>
        <v/>
      </c>
      <c r="AH52" s="132" t="str">
        <f>IF(女子名簿!AH52="","",女子名簿!AH52)</f>
        <v/>
      </c>
      <c r="AI52" s="132">
        <v>0</v>
      </c>
      <c r="AJ52" s="132">
        <v>2</v>
      </c>
    </row>
    <row r="53" spans="1:36" x14ac:dyDescent="0.25">
      <c r="A53" s="99"/>
      <c r="B53" s="132" t="str">
        <f>IF(女子名簿!B53="","",女子名簿!B53)</f>
        <v/>
      </c>
      <c r="C53" s="99"/>
      <c r="D53" s="99" t="str">
        <f>IF(女子名簿!D53="","",女子名簿!D53)</f>
        <v/>
      </c>
      <c r="E53" s="132" t="str">
        <f>IF(女子名簿!E53="","",女子名簿!E53)</f>
        <v/>
      </c>
      <c r="F53" s="132" t="str">
        <f>IF(女子名簿!F53="","",女子名簿!F53)</f>
        <v/>
      </c>
      <c r="G53" s="132" t="str">
        <f>IF(女子名簿!G53="","",女子名簿!G53)</f>
        <v/>
      </c>
      <c r="H53" s="132" t="str">
        <f>IF(女子名簿!H53="","",女子名簿!H53)</f>
        <v/>
      </c>
      <c r="I53" s="132" t="str">
        <f>IF(女子名簿!I53="","",女子名簿!I53)</f>
        <v/>
      </c>
      <c r="J53" s="132" t="str">
        <f>IF(女子名簿!J53="","",女子名簿!J53)</f>
        <v/>
      </c>
      <c r="K53" s="132">
        <f>IF(女子名簿!K53="","",女子名簿!K53)</f>
        <v>2</v>
      </c>
      <c r="L53" s="200" t="str">
        <f>IF(女子名簿!L53="","",女子名簿!L53)</f>
        <v/>
      </c>
      <c r="M53" s="200" t="str">
        <f>IF(女子名簿!M53="","",女子名簿!M53)</f>
        <v/>
      </c>
      <c r="N53" s="200" t="str">
        <f>IF(女子名簿!N53="","",女子名簿!N53)</f>
        <v/>
      </c>
      <c r="O53" s="132" t="s">
        <v>192</v>
      </c>
      <c r="P53" s="132"/>
      <c r="Q53" s="132" t="str">
        <f>IF(女子名簿!Q53="","",VLOOKUP(女子名簿!Q53,管理者シート!$G$9:$H$38,2,FALSE))</f>
        <v/>
      </c>
      <c r="R53" s="132" t="str">
        <f>IF(女子名簿!R53="","",女子名簿!R53)</f>
        <v/>
      </c>
      <c r="S53" s="132">
        <v>0</v>
      </c>
      <c r="T53" s="132">
        <v>2</v>
      </c>
      <c r="U53" s="132" t="str">
        <f>IF(女子名簿!U53="","",VLOOKUP(女子名簿!U53,管理者シート!$G$9:$H$38,2,FALSE))</f>
        <v/>
      </c>
      <c r="V53" s="132" t="str">
        <f>IF(女子名簿!V53="","",女子名簿!V53)</f>
        <v/>
      </c>
      <c r="W53" s="132">
        <v>0</v>
      </c>
      <c r="X53" s="132">
        <v>2</v>
      </c>
      <c r="Y53" s="132" t="str">
        <f>IF(女子名簿!Y53="","",VLOOKUP(女子名簿!Y53,管理者シート!$G$9:$H$23,2,FALSE))</f>
        <v/>
      </c>
      <c r="Z53" s="132" t="str">
        <f>IF(女子名簿!Z53="","",女子名簿!Z53)</f>
        <v/>
      </c>
      <c r="AA53" s="132">
        <v>0</v>
      </c>
      <c r="AB53" s="132">
        <v>2</v>
      </c>
      <c r="AC53" s="132" t="str">
        <f>IF(女子名簿!AC53="","",24)</f>
        <v/>
      </c>
      <c r="AD53" s="132" t="str">
        <f>IF(女子名簿!AD53="","",女子名簿!AD53)</f>
        <v/>
      </c>
      <c r="AE53" s="132">
        <v>0</v>
      </c>
      <c r="AF53" s="132">
        <v>2</v>
      </c>
      <c r="AG53" s="132" t="str">
        <f>IF(女子名簿!AG53="","",70)</f>
        <v/>
      </c>
      <c r="AH53" s="132" t="str">
        <f>IF(女子名簿!AH53="","",女子名簿!AH53)</f>
        <v/>
      </c>
      <c r="AI53" s="132">
        <v>0</v>
      </c>
      <c r="AJ53" s="132">
        <v>2</v>
      </c>
    </row>
    <row r="54" spans="1:36" x14ac:dyDescent="0.25">
      <c r="A54" s="99"/>
      <c r="B54" s="132" t="str">
        <f>IF(女子名簿!B54="","",女子名簿!B54)</f>
        <v/>
      </c>
      <c r="C54" s="99"/>
      <c r="D54" s="99" t="str">
        <f>IF(女子名簿!D54="","",女子名簿!D54)</f>
        <v/>
      </c>
      <c r="E54" s="132" t="str">
        <f>IF(女子名簿!E54="","",女子名簿!E54)</f>
        <v/>
      </c>
      <c r="F54" s="132" t="str">
        <f>IF(女子名簿!F54="","",女子名簿!F54)</f>
        <v/>
      </c>
      <c r="G54" s="132" t="str">
        <f>IF(女子名簿!G54="","",女子名簿!G54)</f>
        <v/>
      </c>
      <c r="H54" s="132" t="str">
        <f>IF(女子名簿!H54="","",女子名簿!H54)</f>
        <v/>
      </c>
      <c r="I54" s="132" t="str">
        <f>IF(女子名簿!I54="","",女子名簿!I54)</f>
        <v/>
      </c>
      <c r="J54" s="132" t="str">
        <f>IF(女子名簿!J54="","",女子名簿!J54)</f>
        <v/>
      </c>
      <c r="K54" s="132">
        <f>IF(女子名簿!K54="","",女子名簿!K54)</f>
        <v>2</v>
      </c>
      <c r="L54" s="200" t="str">
        <f>IF(女子名簿!L54="","",女子名簿!L54)</f>
        <v/>
      </c>
      <c r="M54" s="200" t="str">
        <f>IF(女子名簿!M54="","",女子名簿!M54)</f>
        <v/>
      </c>
      <c r="N54" s="200" t="str">
        <f>IF(女子名簿!N54="","",女子名簿!N54)</f>
        <v/>
      </c>
      <c r="O54" s="132" t="s">
        <v>192</v>
      </c>
      <c r="P54" s="132"/>
      <c r="Q54" s="132" t="str">
        <f>IF(女子名簿!Q54="","",VLOOKUP(女子名簿!Q54,管理者シート!$G$9:$H$38,2,FALSE))</f>
        <v/>
      </c>
      <c r="R54" s="132" t="str">
        <f>IF(女子名簿!R54="","",女子名簿!R54)</f>
        <v/>
      </c>
      <c r="S54" s="132">
        <v>0</v>
      </c>
      <c r="T54" s="132">
        <v>2</v>
      </c>
      <c r="U54" s="132" t="str">
        <f>IF(女子名簿!U54="","",VLOOKUP(女子名簿!U54,管理者シート!$G$9:$H$38,2,FALSE))</f>
        <v/>
      </c>
      <c r="V54" s="132" t="str">
        <f>IF(女子名簿!V54="","",女子名簿!V54)</f>
        <v/>
      </c>
      <c r="W54" s="132">
        <v>0</v>
      </c>
      <c r="X54" s="132">
        <v>2</v>
      </c>
      <c r="Y54" s="132" t="str">
        <f>IF(女子名簿!Y54="","",VLOOKUP(女子名簿!Y54,管理者シート!$G$9:$H$23,2,FALSE))</f>
        <v/>
      </c>
      <c r="Z54" s="132" t="str">
        <f>IF(女子名簿!Z54="","",女子名簿!Z54)</f>
        <v/>
      </c>
      <c r="AA54" s="132">
        <v>0</v>
      </c>
      <c r="AB54" s="132">
        <v>2</v>
      </c>
      <c r="AC54" s="132" t="str">
        <f>IF(女子名簿!AC54="","",24)</f>
        <v/>
      </c>
      <c r="AD54" s="132" t="str">
        <f>IF(女子名簿!AD54="","",女子名簿!AD54)</f>
        <v/>
      </c>
      <c r="AE54" s="132">
        <v>0</v>
      </c>
      <c r="AF54" s="132">
        <v>2</v>
      </c>
      <c r="AG54" s="132" t="str">
        <f>IF(女子名簿!AG54="","",70)</f>
        <v/>
      </c>
      <c r="AH54" s="132" t="str">
        <f>IF(女子名簿!AH54="","",女子名簿!AH54)</f>
        <v/>
      </c>
      <c r="AI54" s="132">
        <v>0</v>
      </c>
      <c r="AJ54" s="132">
        <v>2</v>
      </c>
    </row>
    <row r="55" spans="1:36" x14ac:dyDescent="0.25">
      <c r="A55" s="99"/>
      <c r="B55" s="132" t="str">
        <f>IF(女子名簿!B55="","",女子名簿!B55)</f>
        <v/>
      </c>
      <c r="C55" s="99"/>
      <c r="D55" s="99" t="str">
        <f>IF(女子名簿!D55="","",女子名簿!D55)</f>
        <v/>
      </c>
      <c r="E55" s="132" t="str">
        <f>IF(女子名簿!E55="","",女子名簿!E55)</f>
        <v/>
      </c>
      <c r="F55" s="132" t="str">
        <f>IF(女子名簿!F55="","",女子名簿!F55)</f>
        <v/>
      </c>
      <c r="G55" s="132" t="str">
        <f>IF(女子名簿!G55="","",女子名簿!G55)</f>
        <v/>
      </c>
      <c r="H55" s="132" t="str">
        <f>IF(女子名簿!H55="","",女子名簿!H55)</f>
        <v/>
      </c>
      <c r="I55" s="132" t="str">
        <f>IF(女子名簿!I55="","",女子名簿!I55)</f>
        <v/>
      </c>
      <c r="J55" s="132" t="str">
        <f>IF(女子名簿!J55="","",女子名簿!J55)</f>
        <v/>
      </c>
      <c r="K55" s="132">
        <f>IF(女子名簿!K55="","",女子名簿!K55)</f>
        <v>2</v>
      </c>
      <c r="L55" s="200" t="str">
        <f>IF(女子名簿!L55="","",女子名簿!L55)</f>
        <v/>
      </c>
      <c r="M55" s="200" t="str">
        <f>IF(女子名簿!M55="","",女子名簿!M55)</f>
        <v/>
      </c>
      <c r="N55" s="200" t="str">
        <f>IF(女子名簿!N55="","",女子名簿!N55)</f>
        <v/>
      </c>
      <c r="O55" s="132" t="s">
        <v>192</v>
      </c>
      <c r="P55" s="132"/>
      <c r="Q55" s="132" t="str">
        <f>IF(女子名簿!Q55="","",VLOOKUP(女子名簿!Q55,管理者シート!$G$9:$H$38,2,FALSE))</f>
        <v/>
      </c>
      <c r="R55" s="132" t="str">
        <f>IF(女子名簿!R55="","",女子名簿!R55)</f>
        <v/>
      </c>
      <c r="S55" s="132">
        <v>0</v>
      </c>
      <c r="T55" s="132">
        <v>2</v>
      </c>
      <c r="U55" s="132" t="str">
        <f>IF(女子名簿!U55="","",VLOOKUP(女子名簿!U55,管理者シート!$G$9:$H$38,2,FALSE))</f>
        <v/>
      </c>
      <c r="V55" s="132" t="str">
        <f>IF(女子名簿!V55="","",女子名簿!V55)</f>
        <v/>
      </c>
      <c r="W55" s="132">
        <v>0</v>
      </c>
      <c r="X55" s="132">
        <v>2</v>
      </c>
      <c r="Y55" s="132" t="str">
        <f>IF(女子名簿!Y55="","",VLOOKUP(女子名簿!Y55,管理者シート!$G$9:$H$23,2,FALSE))</f>
        <v/>
      </c>
      <c r="Z55" s="132" t="str">
        <f>IF(女子名簿!Z55="","",女子名簿!Z55)</f>
        <v/>
      </c>
      <c r="AA55" s="132">
        <v>0</v>
      </c>
      <c r="AB55" s="132">
        <v>2</v>
      </c>
      <c r="AC55" s="132" t="str">
        <f>IF(女子名簿!AC55="","",24)</f>
        <v/>
      </c>
      <c r="AD55" s="132" t="str">
        <f>IF(女子名簿!AD55="","",女子名簿!AD55)</f>
        <v/>
      </c>
      <c r="AE55" s="132">
        <v>0</v>
      </c>
      <c r="AF55" s="132">
        <v>2</v>
      </c>
      <c r="AG55" s="132" t="str">
        <f>IF(女子名簿!AG55="","",70)</f>
        <v/>
      </c>
      <c r="AH55" s="132" t="str">
        <f>IF(女子名簿!AH55="","",女子名簿!AH55)</f>
        <v/>
      </c>
      <c r="AI55" s="132">
        <v>0</v>
      </c>
      <c r="AJ55" s="132">
        <v>2</v>
      </c>
    </row>
    <row r="56" spans="1:36" x14ac:dyDescent="0.25">
      <c r="A56" s="99"/>
      <c r="B56" s="132" t="str">
        <f>IF(女子名簿!B56="","",女子名簿!B56)</f>
        <v/>
      </c>
      <c r="C56" s="99"/>
      <c r="D56" s="99" t="str">
        <f>IF(女子名簿!D56="","",女子名簿!D56)</f>
        <v/>
      </c>
      <c r="E56" s="132" t="str">
        <f>IF(女子名簿!E56="","",女子名簿!E56)</f>
        <v/>
      </c>
      <c r="F56" s="132" t="str">
        <f>IF(女子名簿!F56="","",女子名簿!F56)</f>
        <v/>
      </c>
      <c r="G56" s="132" t="str">
        <f>IF(女子名簿!G56="","",女子名簿!G56)</f>
        <v/>
      </c>
      <c r="H56" s="132" t="str">
        <f>IF(女子名簿!H56="","",女子名簿!H56)</f>
        <v/>
      </c>
      <c r="I56" s="132" t="str">
        <f>IF(女子名簿!I56="","",女子名簿!I56)</f>
        <v/>
      </c>
      <c r="J56" s="132" t="str">
        <f>IF(女子名簿!J56="","",女子名簿!J56)</f>
        <v/>
      </c>
      <c r="K56" s="132">
        <f>IF(女子名簿!K56="","",女子名簿!K56)</f>
        <v>2</v>
      </c>
      <c r="L56" s="200" t="str">
        <f>IF(女子名簿!L56="","",女子名簿!L56)</f>
        <v/>
      </c>
      <c r="M56" s="200" t="str">
        <f>IF(女子名簿!M56="","",女子名簿!M56)</f>
        <v/>
      </c>
      <c r="N56" s="200" t="str">
        <f>IF(女子名簿!N56="","",女子名簿!N56)</f>
        <v/>
      </c>
      <c r="O56" s="132" t="s">
        <v>192</v>
      </c>
      <c r="P56" s="132"/>
      <c r="Q56" s="132" t="str">
        <f>IF(女子名簿!Q56="","",VLOOKUP(女子名簿!Q56,管理者シート!$G$9:$H$38,2,FALSE))</f>
        <v/>
      </c>
      <c r="R56" s="132" t="str">
        <f>IF(女子名簿!R56="","",女子名簿!R56)</f>
        <v/>
      </c>
      <c r="S56" s="132">
        <v>0</v>
      </c>
      <c r="T56" s="132">
        <v>2</v>
      </c>
      <c r="U56" s="132" t="str">
        <f>IF(女子名簿!U56="","",VLOOKUP(女子名簿!U56,管理者シート!$G$9:$H$38,2,FALSE))</f>
        <v/>
      </c>
      <c r="V56" s="132" t="str">
        <f>IF(女子名簿!V56="","",女子名簿!V56)</f>
        <v/>
      </c>
      <c r="W56" s="132">
        <v>0</v>
      </c>
      <c r="X56" s="132">
        <v>2</v>
      </c>
      <c r="Y56" s="132" t="str">
        <f>IF(女子名簿!Y56="","",VLOOKUP(女子名簿!Y56,管理者シート!$G$9:$H$23,2,FALSE))</f>
        <v/>
      </c>
      <c r="Z56" s="132" t="str">
        <f>IF(女子名簿!Z56="","",女子名簿!Z56)</f>
        <v/>
      </c>
      <c r="AA56" s="132">
        <v>0</v>
      </c>
      <c r="AB56" s="132">
        <v>2</v>
      </c>
      <c r="AC56" s="132" t="str">
        <f>IF(女子名簿!AC56="","",24)</f>
        <v/>
      </c>
      <c r="AD56" s="132" t="str">
        <f>IF(女子名簿!AD56="","",女子名簿!AD56)</f>
        <v/>
      </c>
      <c r="AE56" s="132">
        <v>0</v>
      </c>
      <c r="AF56" s="132">
        <v>2</v>
      </c>
      <c r="AG56" s="132" t="str">
        <f>IF(女子名簿!AG56="","",70)</f>
        <v/>
      </c>
      <c r="AH56" s="132" t="str">
        <f>IF(女子名簿!AH56="","",女子名簿!AH56)</f>
        <v/>
      </c>
      <c r="AI56" s="132">
        <v>0</v>
      </c>
      <c r="AJ56" s="132">
        <v>2</v>
      </c>
    </row>
    <row r="57" spans="1:36" x14ac:dyDescent="0.25">
      <c r="A57" s="99"/>
      <c r="B57" s="132" t="str">
        <f>IF(女子名簿!B57="","",女子名簿!B57)</f>
        <v/>
      </c>
      <c r="C57" s="99"/>
      <c r="D57" s="99" t="str">
        <f>IF(女子名簿!D57="","",女子名簿!D57)</f>
        <v/>
      </c>
      <c r="E57" s="132" t="str">
        <f>IF(女子名簿!E57="","",女子名簿!E57)</f>
        <v/>
      </c>
      <c r="F57" s="132" t="str">
        <f>IF(女子名簿!F57="","",女子名簿!F57)</f>
        <v/>
      </c>
      <c r="G57" s="132" t="str">
        <f>IF(女子名簿!G57="","",女子名簿!G57)</f>
        <v/>
      </c>
      <c r="H57" s="132" t="str">
        <f>IF(女子名簿!H57="","",女子名簿!H57)</f>
        <v/>
      </c>
      <c r="I57" s="132" t="str">
        <f>IF(女子名簿!I57="","",女子名簿!I57)</f>
        <v/>
      </c>
      <c r="J57" s="132" t="str">
        <f>IF(女子名簿!J57="","",女子名簿!J57)</f>
        <v/>
      </c>
      <c r="K57" s="132">
        <f>IF(女子名簿!K57="","",女子名簿!K57)</f>
        <v>2</v>
      </c>
      <c r="L57" s="200" t="str">
        <f>IF(女子名簿!L57="","",女子名簿!L57)</f>
        <v/>
      </c>
      <c r="M57" s="200" t="str">
        <f>IF(女子名簿!M57="","",女子名簿!M57)</f>
        <v/>
      </c>
      <c r="N57" s="200" t="str">
        <f>IF(女子名簿!N57="","",女子名簿!N57)</f>
        <v/>
      </c>
      <c r="O57" s="132" t="s">
        <v>192</v>
      </c>
      <c r="P57" s="132"/>
      <c r="Q57" s="132" t="str">
        <f>IF(女子名簿!Q57="","",VLOOKUP(女子名簿!Q57,管理者シート!$G$9:$H$38,2,FALSE))</f>
        <v/>
      </c>
      <c r="R57" s="132" t="str">
        <f>IF(女子名簿!R57="","",女子名簿!R57)</f>
        <v/>
      </c>
      <c r="S57" s="132">
        <v>0</v>
      </c>
      <c r="T57" s="132">
        <v>2</v>
      </c>
      <c r="U57" s="132" t="str">
        <f>IF(女子名簿!U57="","",VLOOKUP(女子名簿!U57,管理者シート!$G$9:$H$38,2,FALSE))</f>
        <v/>
      </c>
      <c r="V57" s="132" t="str">
        <f>IF(女子名簿!V57="","",女子名簿!V57)</f>
        <v/>
      </c>
      <c r="W57" s="132">
        <v>0</v>
      </c>
      <c r="X57" s="132">
        <v>2</v>
      </c>
      <c r="Y57" s="132" t="str">
        <f>IF(女子名簿!Y57="","",VLOOKUP(女子名簿!Y57,管理者シート!$G$9:$H$23,2,FALSE))</f>
        <v/>
      </c>
      <c r="Z57" s="132" t="str">
        <f>IF(女子名簿!Z57="","",女子名簿!Z57)</f>
        <v/>
      </c>
      <c r="AA57" s="132">
        <v>0</v>
      </c>
      <c r="AB57" s="132">
        <v>2</v>
      </c>
      <c r="AC57" s="132" t="str">
        <f>IF(女子名簿!AC57="","",24)</f>
        <v/>
      </c>
      <c r="AD57" s="132" t="str">
        <f>IF(女子名簿!AD57="","",女子名簿!AD57)</f>
        <v/>
      </c>
      <c r="AE57" s="132">
        <v>0</v>
      </c>
      <c r="AF57" s="132">
        <v>2</v>
      </c>
      <c r="AG57" s="132" t="str">
        <f>IF(女子名簿!AG57="","",70)</f>
        <v/>
      </c>
      <c r="AH57" s="132" t="str">
        <f>IF(女子名簿!AH57="","",女子名簿!AH57)</f>
        <v/>
      </c>
      <c r="AI57" s="132">
        <v>0</v>
      </c>
      <c r="AJ57" s="132">
        <v>2</v>
      </c>
    </row>
    <row r="58" spans="1:36" x14ac:dyDescent="0.25">
      <c r="A58" s="99"/>
      <c r="B58" s="132" t="str">
        <f>IF(女子名簿!B58="","",女子名簿!B58)</f>
        <v/>
      </c>
      <c r="C58" s="99"/>
      <c r="D58" s="99" t="str">
        <f>IF(女子名簿!D58="","",女子名簿!D58)</f>
        <v/>
      </c>
      <c r="E58" s="132" t="str">
        <f>IF(女子名簿!E58="","",女子名簿!E58)</f>
        <v/>
      </c>
      <c r="F58" s="132" t="str">
        <f>IF(女子名簿!F58="","",女子名簿!F58)</f>
        <v/>
      </c>
      <c r="G58" s="132" t="str">
        <f>IF(女子名簿!G58="","",女子名簿!G58)</f>
        <v/>
      </c>
      <c r="H58" s="132" t="str">
        <f>IF(女子名簿!H58="","",女子名簿!H58)</f>
        <v/>
      </c>
      <c r="I58" s="132" t="str">
        <f>IF(女子名簿!I58="","",女子名簿!I58)</f>
        <v/>
      </c>
      <c r="J58" s="132" t="str">
        <f>IF(女子名簿!J58="","",女子名簿!J58)</f>
        <v/>
      </c>
      <c r="K58" s="132">
        <f>IF(女子名簿!K58="","",女子名簿!K58)</f>
        <v>2</v>
      </c>
      <c r="L58" s="200" t="str">
        <f>IF(女子名簿!L58="","",女子名簿!L58)</f>
        <v/>
      </c>
      <c r="M58" s="200" t="str">
        <f>IF(女子名簿!M58="","",女子名簿!M58)</f>
        <v/>
      </c>
      <c r="N58" s="200" t="str">
        <f>IF(女子名簿!N58="","",女子名簿!N58)</f>
        <v/>
      </c>
      <c r="O58" s="132" t="s">
        <v>192</v>
      </c>
      <c r="P58" s="132"/>
      <c r="Q58" s="132" t="str">
        <f>IF(女子名簿!Q58="","",VLOOKUP(女子名簿!Q58,管理者シート!$G$9:$H$38,2,FALSE))</f>
        <v/>
      </c>
      <c r="R58" s="132" t="str">
        <f>IF(女子名簿!R58="","",女子名簿!R58)</f>
        <v/>
      </c>
      <c r="S58" s="132">
        <v>0</v>
      </c>
      <c r="T58" s="132">
        <v>2</v>
      </c>
      <c r="U58" s="132" t="str">
        <f>IF(女子名簿!U58="","",VLOOKUP(女子名簿!U58,管理者シート!$G$9:$H$38,2,FALSE))</f>
        <v/>
      </c>
      <c r="V58" s="132" t="str">
        <f>IF(女子名簿!V58="","",女子名簿!V58)</f>
        <v/>
      </c>
      <c r="W58" s="132">
        <v>0</v>
      </c>
      <c r="X58" s="132">
        <v>2</v>
      </c>
      <c r="Y58" s="132" t="str">
        <f>IF(女子名簿!Y58="","",VLOOKUP(女子名簿!Y58,管理者シート!$G$9:$H$23,2,FALSE))</f>
        <v/>
      </c>
      <c r="Z58" s="132" t="str">
        <f>IF(女子名簿!Z58="","",女子名簿!Z58)</f>
        <v/>
      </c>
      <c r="AA58" s="132">
        <v>0</v>
      </c>
      <c r="AB58" s="132">
        <v>2</v>
      </c>
      <c r="AC58" s="132" t="str">
        <f>IF(女子名簿!AC58="","",24)</f>
        <v/>
      </c>
      <c r="AD58" s="132" t="str">
        <f>IF(女子名簿!AD58="","",女子名簿!AD58)</f>
        <v/>
      </c>
      <c r="AE58" s="132">
        <v>0</v>
      </c>
      <c r="AF58" s="132">
        <v>2</v>
      </c>
      <c r="AG58" s="132" t="str">
        <f>IF(女子名簿!AG58="","",70)</f>
        <v/>
      </c>
      <c r="AH58" s="132" t="str">
        <f>IF(女子名簿!AH58="","",女子名簿!AH58)</f>
        <v/>
      </c>
      <c r="AI58" s="132">
        <v>0</v>
      </c>
      <c r="AJ58" s="132">
        <v>2</v>
      </c>
    </row>
    <row r="59" spans="1:36" x14ac:dyDescent="0.25">
      <c r="A59" s="99"/>
      <c r="B59" s="132" t="str">
        <f>IF(女子名簿!B59="","",女子名簿!B59)</f>
        <v/>
      </c>
      <c r="C59" s="99"/>
      <c r="D59" s="99" t="str">
        <f>IF(女子名簿!D59="","",女子名簿!D59)</f>
        <v/>
      </c>
      <c r="E59" s="132" t="str">
        <f>IF(女子名簿!E59="","",女子名簿!E59)</f>
        <v/>
      </c>
      <c r="F59" s="132" t="str">
        <f>IF(女子名簿!F59="","",女子名簿!F59)</f>
        <v/>
      </c>
      <c r="G59" s="132" t="str">
        <f>IF(女子名簿!G59="","",女子名簿!G59)</f>
        <v/>
      </c>
      <c r="H59" s="132" t="str">
        <f>IF(女子名簿!H59="","",女子名簿!H59)</f>
        <v/>
      </c>
      <c r="I59" s="132" t="str">
        <f>IF(女子名簿!I59="","",女子名簿!I59)</f>
        <v/>
      </c>
      <c r="J59" s="132" t="str">
        <f>IF(女子名簿!J59="","",女子名簿!J59)</f>
        <v/>
      </c>
      <c r="K59" s="132">
        <f>IF(女子名簿!K59="","",女子名簿!K59)</f>
        <v>2</v>
      </c>
      <c r="L59" s="200" t="str">
        <f>IF(女子名簿!L59="","",女子名簿!L59)</f>
        <v/>
      </c>
      <c r="M59" s="200" t="str">
        <f>IF(女子名簿!M59="","",女子名簿!M59)</f>
        <v/>
      </c>
      <c r="N59" s="200" t="str">
        <f>IF(女子名簿!N59="","",女子名簿!N59)</f>
        <v/>
      </c>
      <c r="O59" s="132" t="s">
        <v>192</v>
      </c>
      <c r="P59" s="132"/>
      <c r="Q59" s="132" t="str">
        <f>IF(女子名簿!Q59="","",VLOOKUP(女子名簿!Q59,管理者シート!$G$9:$H$38,2,FALSE))</f>
        <v/>
      </c>
      <c r="R59" s="132" t="str">
        <f>IF(女子名簿!R59="","",女子名簿!R59)</f>
        <v/>
      </c>
      <c r="S59" s="132">
        <v>0</v>
      </c>
      <c r="T59" s="132">
        <v>2</v>
      </c>
      <c r="U59" s="132" t="str">
        <f>IF(女子名簿!U59="","",VLOOKUP(女子名簿!U59,管理者シート!$G$9:$H$38,2,FALSE))</f>
        <v/>
      </c>
      <c r="V59" s="132" t="str">
        <f>IF(女子名簿!V59="","",女子名簿!V59)</f>
        <v/>
      </c>
      <c r="W59" s="132">
        <v>0</v>
      </c>
      <c r="X59" s="132">
        <v>2</v>
      </c>
      <c r="Y59" s="132" t="str">
        <f>IF(女子名簿!Y59="","",VLOOKUP(女子名簿!Y59,管理者シート!$G$9:$H$23,2,FALSE))</f>
        <v/>
      </c>
      <c r="Z59" s="132" t="str">
        <f>IF(女子名簿!Z59="","",女子名簿!Z59)</f>
        <v/>
      </c>
      <c r="AA59" s="132">
        <v>0</v>
      </c>
      <c r="AB59" s="132">
        <v>2</v>
      </c>
      <c r="AC59" s="132" t="str">
        <f>IF(女子名簿!AC59="","",24)</f>
        <v/>
      </c>
      <c r="AD59" s="132" t="str">
        <f>IF(女子名簿!AD59="","",女子名簿!AD59)</f>
        <v/>
      </c>
      <c r="AE59" s="132">
        <v>0</v>
      </c>
      <c r="AF59" s="132">
        <v>2</v>
      </c>
      <c r="AG59" s="132" t="str">
        <f>IF(女子名簿!AG59="","",70)</f>
        <v/>
      </c>
      <c r="AH59" s="132" t="str">
        <f>IF(女子名簿!AH59="","",女子名簿!AH59)</f>
        <v/>
      </c>
      <c r="AI59" s="132">
        <v>0</v>
      </c>
      <c r="AJ59" s="132">
        <v>2</v>
      </c>
    </row>
    <row r="60" spans="1:36" x14ac:dyDescent="0.25">
      <c r="A60" s="99"/>
      <c r="B60" s="132" t="str">
        <f>IF(女子名簿!B60="","",女子名簿!B60)</f>
        <v/>
      </c>
      <c r="C60" s="99"/>
      <c r="D60" s="99" t="str">
        <f>IF(女子名簿!D60="","",女子名簿!D60)</f>
        <v/>
      </c>
      <c r="E60" s="132" t="str">
        <f>IF(女子名簿!E60="","",女子名簿!E60)</f>
        <v/>
      </c>
      <c r="F60" s="132" t="str">
        <f>IF(女子名簿!F60="","",女子名簿!F60)</f>
        <v/>
      </c>
      <c r="G60" s="132" t="str">
        <f>IF(女子名簿!G60="","",女子名簿!G60)</f>
        <v/>
      </c>
      <c r="H60" s="132" t="str">
        <f>IF(女子名簿!H60="","",女子名簿!H60)</f>
        <v/>
      </c>
      <c r="I60" s="132" t="str">
        <f>IF(女子名簿!I60="","",女子名簿!I60)</f>
        <v/>
      </c>
      <c r="J60" s="132" t="str">
        <f>IF(女子名簿!J60="","",女子名簿!J60)</f>
        <v/>
      </c>
      <c r="K60" s="132">
        <f>IF(女子名簿!K60="","",女子名簿!K60)</f>
        <v>2</v>
      </c>
      <c r="L60" s="200" t="str">
        <f>IF(女子名簿!L60="","",女子名簿!L60)</f>
        <v/>
      </c>
      <c r="M60" s="200" t="str">
        <f>IF(女子名簿!M60="","",女子名簿!M60)</f>
        <v/>
      </c>
      <c r="N60" s="200" t="str">
        <f>IF(女子名簿!N60="","",女子名簿!N60)</f>
        <v/>
      </c>
      <c r="O60" s="132" t="s">
        <v>192</v>
      </c>
      <c r="P60" s="132"/>
      <c r="Q60" s="132" t="str">
        <f>IF(女子名簿!Q60="","",VLOOKUP(女子名簿!Q60,管理者シート!$G$9:$H$38,2,FALSE))</f>
        <v/>
      </c>
      <c r="R60" s="132" t="str">
        <f>IF(女子名簿!R60="","",女子名簿!R60)</f>
        <v/>
      </c>
      <c r="S60" s="132">
        <v>0</v>
      </c>
      <c r="T60" s="132">
        <v>2</v>
      </c>
      <c r="U60" s="132" t="str">
        <f>IF(女子名簿!U60="","",VLOOKUP(女子名簿!U60,管理者シート!$G$9:$H$38,2,FALSE))</f>
        <v/>
      </c>
      <c r="V60" s="132" t="str">
        <f>IF(女子名簿!V60="","",女子名簿!V60)</f>
        <v/>
      </c>
      <c r="W60" s="132">
        <v>0</v>
      </c>
      <c r="X60" s="132">
        <v>2</v>
      </c>
      <c r="Y60" s="132" t="str">
        <f>IF(女子名簿!Y60="","",VLOOKUP(女子名簿!Y60,管理者シート!$G$9:$H$23,2,FALSE))</f>
        <v/>
      </c>
      <c r="Z60" s="132" t="str">
        <f>IF(女子名簿!Z60="","",女子名簿!Z60)</f>
        <v/>
      </c>
      <c r="AA60" s="132">
        <v>0</v>
      </c>
      <c r="AB60" s="132">
        <v>2</v>
      </c>
      <c r="AC60" s="132" t="str">
        <f>IF(女子名簿!AC60="","",24)</f>
        <v/>
      </c>
      <c r="AD60" s="132" t="str">
        <f>IF(女子名簿!AD60="","",女子名簿!AD60)</f>
        <v/>
      </c>
      <c r="AE60" s="132">
        <v>0</v>
      </c>
      <c r="AF60" s="132">
        <v>2</v>
      </c>
      <c r="AG60" s="132" t="str">
        <f>IF(女子名簿!AG60="","",70)</f>
        <v/>
      </c>
      <c r="AH60" s="132" t="str">
        <f>IF(女子名簿!AH60="","",女子名簿!AH60)</f>
        <v/>
      </c>
      <c r="AI60" s="132">
        <v>0</v>
      </c>
      <c r="AJ60" s="132">
        <v>2</v>
      </c>
    </row>
    <row r="61" spans="1:36" x14ac:dyDescent="0.25">
      <c r="A61" s="99"/>
      <c r="B61" s="132" t="str">
        <f>IF(女子名簿!B61="","",女子名簿!B61)</f>
        <v/>
      </c>
      <c r="C61" s="99"/>
      <c r="D61" s="99" t="str">
        <f>IF(女子名簿!D61="","",女子名簿!D61)</f>
        <v/>
      </c>
      <c r="E61" s="132" t="str">
        <f>IF(女子名簿!E61="","",女子名簿!E61)</f>
        <v/>
      </c>
      <c r="F61" s="132" t="str">
        <f>IF(女子名簿!F61="","",女子名簿!F61)</f>
        <v/>
      </c>
      <c r="G61" s="132" t="str">
        <f>IF(女子名簿!G61="","",女子名簿!G61)</f>
        <v/>
      </c>
      <c r="H61" s="132" t="str">
        <f>IF(女子名簿!H61="","",女子名簿!H61)</f>
        <v/>
      </c>
      <c r="I61" s="132" t="str">
        <f>IF(女子名簿!I61="","",女子名簿!I61)</f>
        <v/>
      </c>
      <c r="J61" s="132" t="str">
        <f>IF(女子名簿!J61="","",女子名簿!J61)</f>
        <v/>
      </c>
      <c r="K61" s="132">
        <f>IF(女子名簿!K61="","",女子名簿!K61)</f>
        <v>2</v>
      </c>
      <c r="L61" s="200" t="str">
        <f>IF(女子名簿!L61="","",女子名簿!L61)</f>
        <v/>
      </c>
      <c r="M61" s="200" t="str">
        <f>IF(女子名簿!M61="","",女子名簿!M61)</f>
        <v/>
      </c>
      <c r="N61" s="200" t="str">
        <f>IF(女子名簿!N61="","",女子名簿!N61)</f>
        <v/>
      </c>
      <c r="O61" s="132" t="s">
        <v>192</v>
      </c>
      <c r="P61" s="132"/>
      <c r="Q61" s="132" t="str">
        <f>IF(女子名簿!Q61="","",VLOOKUP(女子名簿!Q61,管理者シート!$G$9:$H$38,2,FALSE))</f>
        <v/>
      </c>
      <c r="R61" s="132" t="str">
        <f>IF(女子名簿!R61="","",女子名簿!R61)</f>
        <v/>
      </c>
      <c r="S61" s="132">
        <v>0</v>
      </c>
      <c r="T61" s="132">
        <v>2</v>
      </c>
      <c r="U61" s="132" t="str">
        <f>IF(女子名簿!U61="","",VLOOKUP(女子名簿!U61,管理者シート!$G$9:$H$38,2,FALSE))</f>
        <v/>
      </c>
      <c r="V61" s="132" t="str">
        <f>IF(女子名簿!V61="","",女子名簿!V61)</f>
        <v/>
      </c>
      <c r="W61" s="132">
        <v>0</v>
      </c>
      <c r="X61" s="132">
        <v>2</v>
      </c>
      <c r="Y61" s="132" t="str">
        <f>IF(女子名簿!Y61="","",VLOOKUP(女子名簿!Y61,管理者シート!$G$9:$H$23,2,FALSE))</f>
        <v/>
      </c>
      <c r="Z61" s="132" t="str">
        <f>IF(女子名簿!Z61="","",女子名簿!Z61)</f>
        <v/>
      </c>
      <c r="AA61" s="132">
        <v>0</v>
      </c>
      <c r="AB61" s="132">
        <v>2</v>
      </c>
      <c r="AC61" s="132" t="str">
        <f>IF(女子名簿!AC61="","",24)</f>
        <v/>
      </c>
      <c r="AD61" s="132" t="str">
        <f>IF(女子名簿!AD61="","",女子名簿!AD61)</f>
        <v/>
      </c>
      <c r="AE61" s="132">
        <v>0</v>
      </c>
      <c r="AF61" s="132">
        <v>2</v>
      </c>
      <c r="AG61" s="132" t="str">
        <f>IF(女子名簿!AG61="","",70)</f>
        <v/>
      </c>
      <c r="AH61" s="132" t="str">
        <f>IF(女子名簿!AH61="","",女子名簿!AH61)</f>
        <v/>
      </c>
      <c r="AI61" s="132">
        <v>0</v>
      </c>
      <c r="AJ61" s="132">
        <v>2</v>
      </c>
    </row>
    <row r="62" spans="1:36" x14ac:dyDescent="0.25">
      <c r="A62" s="99"/>
      <c r="B62" s="132" t="str">
        <f>IF(女子名簿!B62="","",女子名簿!B62)</f>
        <v/>
      </c>
      <c r="C62" s="99"/>
      <c r="D62" s="99" t="str">
        <f>IF(女子名簿!D62="","",女子名簿!D62)</f>
        <v/>
      </c>
      <c r="E62" s="132" t="str">
        <f>IF(女子名簿!E62="","",女子名簿!E62)</f>
        <v/>
      </c>
      <c r="F62" s="132" t="str">
        <f>IF(女子名簿!F62="","",女子名簿!F62)</f>
        <v/>
      </c>
      <c r="G62" s="132" t="str">
        <f>IF(女子名簿!G62="","",女子名簿!G62)</f>
        <v/>
      </c>
      <c r="H62" s="132" t="str">
        <f>IF(女子名簿!H62="","",女子名簿!H62)</f>
        <v/>
      </c>
      <c r="I62" s="132" t="str">
        <f>IF(女子名簿!I62="","",女子名簿!I62)</f>
        <v/>
      </c>
      <c r="J62" s="132" t="str">
        <f>IF(女子名簿!J62="","",女子名簿!J62)</f>
        <v/>
      </c>
      <c r="K62" s="132">
        <f>IF(女子名簿!K62="","",女子名簿!K62)</f>
        <v>2</v>
      </c>
      <c r="L62" s="200" t="str">
        <f>IF(女子名簿!L62="","",女子名簿!L62)</f>
        <v/>
      </c>
      <c r="M62" s="200" t="str">
        <f>IF(女子名簿!M62="","",女子名簿!M62)</f>
        <v/>
      </c>
      <c r="N62" s="200" t="str">
        <f>IF(女子名簿!N62="","",女子名簿!N62)</f>
        <v/>
      </c>
      <c r="O62" s="132" t="s">
        <v>192</v>
      </c>
      <c r="P62" s="132"/>
      <c r="Q62" s="132" t="str">
        <f>IF(女子名簿!Q62="","",VLOOKUP(女子名簿!Q62,管理者シート!$G$9:$H$38,2,FALSE))</f>
        <v/>
      </c>
      <c r="R62" s="132" t="str">
        <f>IF(女子名簿!R62="","",女子名簿!R62)</f>
        <v/>
      </c>
      <c r="S62" s="132">
        <v>0</v>
      </c>
      <c r="T62" s="132">
        <v>2</v>
      </c>
      <c r="U62" s="132" t="str">
        <f>IF(女子名簿!U62="","",VLOOKUP(女子名簿!U62,管理者シート!$G$9:$H$38,2,FALSE))</f>
        <v/>
      </c>
      <c r="V62" s="132" t="str">
        <f>IF(女子名簿!V62="","",女子名簿!V62)</f>
        <v/>
      </c>
      <c r="W62" s="132">
        <v>0</v>
      </c>
      <c r="X62" s="132">
        <v>2</v>
      </c>
      <c r="Y62" s="132" t="str">
        <f>IF(女子名簿!Y62="","",VLOOKUP(女子名簿!Y62,管理者シート!$G$9:$H$23,2,FALSE))</f>
        <v/>
      </c>
      <c r="Z62" s="132" t="str">
        <f>IF(女子名簿!Z62="","",女子名簿!Z62)</f>
        <v/>
      </c>
      <c r="AA62" s="132">
        <v>0</v>
      </c>
      <c r="AB62" s="132">
        <v>2</v>
      </c>
      <c r="AC62" s="132" t="str">
        <f>IF(女子名簿!AC62="","",24)</f>
        <v/>
      </c>
      <c r="AD62" s="132" t="str">
        <f>IF(女子名簿!AD62="","",女子名簿!AD62)</f>
        <v/>
      </c>
      <c r="AE62" s="132">
        <v>0</v>
      </c>
      <c r="AF62" s="132">
        <v>2</v>
      </c>
      <c r="AG62" s="132" t="str">
        <f>IF(女子名簿!AG62="","",70)</f>
        <v/>
      </c>
      <c r="AH62" s="132" t="str">
        <f>IF(女子名簿!AH62="","",女子名簿!AH62)</f>
        <v/>
      </c>
      <c r="AI62" s="132">
        <v>0</v>
      </c>
      <c r="AJ62" s="132">
        <v>2</v>
      </c>
    </row>
    <row r="63" spans="1:36" x14ac:dyDescent="0.25">
      <c r="A63" s="99"/>
      <c r="B63" s="132" t="str">
        <f>IF(女子名簿!B63="","",女子名簿!B63)</f>
        <v/>
      </c>
      <c r="C63" s="99"/>
      <c r="D63" s="99" t="str">
        <f>IF(女子名簿!D63="","",女子名簿!D63)</f>
        <v/>
      </c>
      <c r="E63" s="132" t="str">
        <f>IF(女子名簿!E63="","",女子名簿!E63)</f>
        <v/>
      </c>
      <c r="F63" s="132" t="str">
        <f>IF(女子名簿!F63="","",女子名簿!F63)</f>
        <v/>
      </c>
      <c r="G63" s="132" t="str">
        <f>IF(女子名簿!G63="","",女子名簿!G63)</f>
        <v/>
      </c>
      <c r="H63" s="132" t="str">
        <f>IF(女子名簿!H63="","",女子名簿!H63)</f>
        <v/>
      </c>
      <c r="I63" s="132" t="str">
        <f>IF(女子名簿!I63="","",女子名簿!I63)</f>
        <v/>
      </c>
      <c r="J63" s="132" t="str">
        <f>IF(女子名簿!J63="","",女子名簿!J63)</f>
        <v/>
      </c>
      <c r="K63" s="132">
        <f>IF(女子名簿!K63="","",女子名簿!K63)</f>
        <v>2</v>
      </c>
      <c r="L63" s="200" t="str">
        <f>IF(女子名簿!L63="","",女子名簿!L63)</f>
        <v/>
      </c>
      <c r="M63" s="200" t="str">
        <f>IF(女子名簿!M63="","",女子名簿!M63)</f>
        <v/>
      </c>
      <c r="N63" s="200" t="str">
        <f>IF(女子名簿!N63="","",女子名簿!N63)</f>
        <v/>
      </c>
      <c r="O63" s="132" t="s">
        <v>192</v>
      </c>
      <c r="P63" s="132"/>
      <c r="Q63" s="132" t="str">
        <f>IF(女子名簿!Q63="","",VLOOKUP(女子名簿!Q63,管理者シート!$G$9:$H$38,2,FALSE))</f>
        <v/>
      </c>
      <c r="R63" s="132" t="str">
        <f>IF(女子名簿!R63="","",女子名簿!R63)</f>
        <v/>
      </c>
      <c r="S63" s="132">
        <v>0</v>
      </c>
      <c r="T63" s="132">
        <v>2</v>
      </c>
      <c r="U63" s="132" t="str">
        <f>IF(女子名簿!U63="","",VLOOKUP(女子名簿!U63,管理者シート!$G$9:$H$38,2,FALSE))</f>
        <v/>
      </c>
      <c r="V63" s="132" t="str">
        <f>IF(女子名簿!V63="","",女子名簿!V63)</f>
        <v/>
      </c>
      <c r="W63" s="132">
        <v>0</v>
      </c>
      <c r="X63" s="132">
        <v>2</v>
      </c>
      <c r="Y63" s="132" t="str">
        <f>IF(女子名簿!Y63="","",VLOOKUP(女子名簿!Y63,管理者シート!$G$9:$H$23,2,FALSE))</f>
        <v/>
      </c>
      <c r="Z63" s="132" t="str">
        <f>IF(女子名簿!Z63="","",女子名簿!Z63)</f>
        <v/>
      </c>
      <c r="AA63" s="132">
        <v>0</v>
      </c>
      <c r="AB63" s="132">
        <v>2</v>
      </c>
      <c r="AC63" s="132" t="str">
        <f>IF(女子名簿!AC63="","",24)</f>
        <v/>
      </c>
      <c r="AD63" s="132" t="str">
        <f>IF(女子名簿!AD63="","",女子名簿!AD63)</f>
        <v/>
      </c>
      <c r="AE63" s="132">
        <v>0</v>
      </c>
      <c r="AF63" s="132">
        <v>2</v>
      </c>
      <c r="AG63" s="132" t="str">
        <f>IF(女子名簿!AG63="","",70)</f>
        <v/>
      </c>
      <c r="AH63" s="132" t="str">
        <f>IF(女子名簿!AH63="","",女子名簿!AH63)</f>
        <v/>
      </c>
      <c r="AI63" s="132">
        <v>0</v>
      </c>
      <c r="AJ63" s="132">
        <v>2</v>
      </c>
    </row>
    <row r="64" spans="1:36" x14ac:dyDescent="0.25">
      <c r="A64" s="99"/>
      <c r="B64" s="132" t="str">
        <f>IF(女子名簿!B64="","",女子名簿!B64)</f>
        <v/>
      </c>
      <c r="C64" s="99"/>
      <c r="D64" s="99" t="str">
        <f>IF(女子名簿!D64="","",女子名簿!D64)</f>
        <v/>
      </c>
      <c r="E64" s="132" t="str">
        <f>IF(女子名簿!E64="","",女子名簿!E64)</f>
        <v/>
      </c>
      <c r="F64" s="132" t="str">
        <f>IF(女子名簿!F64="","",女子名簿!F64)</f>
        <v/>
      </c>
      <c r="G64" s="132" t="str">
        <f>IF(女子名簿!G64="","",女子名簿!G64)</f>
        <v/>
      </c>
      <c r="H64" s="132" t="str">
        <f>IF(女子名簿!H64="","",女子名簿!H64)</f>
        <v/>
      </c>
      <c r="I64" s="132" t="str">
        <f>IF(女子名簿!I64="","",女子名簿!I64)</f>
        <v/>
      </c>
      <c r="J64" s="132" t="str">
        <f>IF(女子名簿!J64="","",女子名簿!J64)</f>
        <v/>
      </c>
      <c r="K64" s="132">
        <f>IF(女子名簿!K64="","",女子名簿!K64)</f>
        <v>2</v>
      </c>
      <c r="L64" s="200" t="str">
        <f>IF(女子名簿!L64="","",女子名簿!L64)</f>
        <v/>
      </c>
      <c r="M64" s="200" t="str">
        <f>IF(女子名簿!M64="","",女子名簿!M64)</f>
        <v/>
      </c>
      <c r="N64" s="200" t="str">
        <f>IF(女子名簿!N64="","",女子名簿!N64)</f>
        <v/>
      </c>
      <c r="O64" s="132" t="s">
        <v>192</v>
      </c>
      <c r="P64" s="132"/>
      <c r="Q64" s="132" t="str">
        <f>IF(女子名簿!Q64="","",VLOOKUP(女子名簿!Q64,管理者シート!$G$9:$H$38,2,FALSE))</f>
        <v/>
      </c>
      <c r="R64" s="132" t="str">
        <f>IF(女子名簿!R64="","",女子名簿!R64)</f>
        <v/>
      </c>
      <c r="S64" s="132">
        <v>0</v>
      </c>
      <c r="T64" s="132">
        <v>2</v>
      </c>
      <c r="U64" s="132" t="str">
        <f>IF(女子名簿!U64="","",VLOOKUP(女子名簿!U64,管理者シート!$G$9:$H$38,2,FALSE))</f>
        <v/>
      </c>
      <c r="V64" s="132" t="str">
        <f>IF(女子名簿!V64="","",女子名簿!V64)</f>
        <v/>
      </c>
      <c r="W64" s="132">
        <v>0</v>
      </c>
      <c r="X64" s="132">
        <v>2</v>
      </c>
      <c r="Y64" s="132" t="str">
        <f>IF(女子名簿!Y64="","",VLOOKUP(女子名簿!Y64,管理者シート!$G$9:$H$23,2,FALSE))</f>
        <v/>
      </c>
      <c r="Z64" s="132" t="str">
        <f>IF(女子名簿!Z64="","",女子名簿!Z64)</f>
        <v/>
      </c>
      <c r="AA64" s="132">
        <v>0</v>
      </c>
      <c r="AB64" s="132">
        <v>2</v>
      </c>
      <c r="AC64" s="132" t="str">
        <f>IF(女子名簿!AC64="","",24)</f>
        <v/>
      </c>
      <c r="AD64" s="132" t="str">
        <f>IF(女子名簿!AD64="","",女子名簿!AD64)</f>
        <v/>
      </c>
      <c r="AE64" s="132">
        <v>0</v>
      </c>
      <c r="AF64" s="132">
        <v>2</v>
      </c>
      <c r="AG64" s="132" t="str">
        <f>IF(女子名簿!AG64="","",70)</f>
        <v/>
      </c>
      <c r="AH64" s="132" t="str">
        <f>IF(女子名簿!AH64="","",女子名簿!AH64)</f>
        <v/>
      </c>
      <c r="AI64" s="132">
        <v>0</v>
      </c>
      <c r="AJ64" s="132">
        <v>2</v>
      </c>
    </row>
    <row r="65" spans="1:36" x14ac:dyDescent="0.25">
      <c r="A65" s="99"/>
      <c r="B65" s="132" t="str">
        <f>IF(女子名簿!B65="","",女子名簿!B65)</f>
        <v/>
      </c>
      <c r="C65" s="99"/>
      <c r="D65" s="99" t="str">
        <f>IF(女子名簿!D65="","",女子名簿!D65)</f>
        <v/>
      </c>
      <c r="E65" s="132" t="str">
        <f>IF(女子名簿!E65="","",女子名簿!E65)</f>
        <v/>
      </c>
      <c r="F65" s="132" t="str">
        <f>IF(女子名簿!F65="","",女子名簿!F65)</f>
        <v/>
      </c>
      <c r="G65" s="132" t="str">
        <f>IF(女子名簿!G65="","",女子名簿!G65)</f>
        <v/>
      </c>
      <c r="H65" s="132" t="str">
        <f>IF(女子名簿!H65="","",女子名簿!H65)</f>
        <v/>
      </c>
      <c r="I65" s="132" t="str">
        <f>IF(女子名簿!I65="","",女子名簿!I65)</f>
        <v/>
      </c>
      <c r="J65" s="132" t="str">
        <f>IF(女子名簿!J65="","",女子名簿!J65)</f>
        <v/>
      </c>
      <c r="K65" s="132">
        <f>IF(女子名簿!K65="","",女子名簿!K65)</f>
        <v>2</v>
      </c>
      <c r="L65" s="200" t="str">
        <f>IF(女子名簿!L65="","",女子名簿!L65)</f>
        <v/>
      </c>
      <c r="M65" s="200" t="str">
        <f>IF(女子名簿!M65="","",女子名簿!M65)</f>
        <v/>
      </c>
      <c r="N65" s="200" t="str">
        <f>IF(女子名簿!N65="","",女子名簿!N65)</f>
        <v/>
      </c>
      <c r="O65" s="132" t="s">
        <v>192</v>
      </c>
      <c r="P65" s="132"/>
      <c r="Q65" s="132" t="str">
        <f>IF(女子名簿!Q65="","",VLOOKUP(女子名簿!Q65,管理者シート!$G$9:$H$38,2,FALSE))</f>
        <v/>
      </c>
      <c r="R65" s="132" t="str">
        <f>IF(女子名簿!R65="","",女子名簿!R65)</f>
        <v/>
      </c>
      <c r="S65" s="132">
        <v>0</v>
      </c>
      <c r="T65" s="132">
        <v>2</v>
      </c>
      <c r="U65" s="132" t="str">
        <f>IF(女子名簿!U65="","",VLOOKUP(女子名簿!U65,管理者シート!$G$9:$H$38,2,FALSE))</f>
        <v/>
      </c>
      <c r="V65" s="132" t="str">
        <f>IF(女子名簿!V65="","",女子名簿!V65)</f>
        <v/>
      </c>
      <c r="W65" s="132">
        <v>0</v>
      </c>
      <c r="X65" s="132">
        <v>2</v>
      </c>
      <c r="Y65" s="132" t="str">
        <f>IF(女子名簿!Y65="","",VLOOKUP(女子名簿!Y65,管理者シート!$G$9:$H$23,2,FALSE))</f>
        <v/>
      </c>
      <c r="Z65" s="132" t="str">
        <f>IF(女子名簿!Z65="","",女子名簿!Z65)</f>
        <v/>
      </c>
      <c r="AA65" s="132">
        <v>0</v>
      </c>
      <c r="AB65" s="132">
        <v>2</v>
      </c>
      <c r="AC65" s="132" t="str">
        <f>IF(女子名簿!AC65="","",24)</f>
        <v/>
      </c>
      <c r="AD65" s="132" t="str">
        <f>IF(女子名簿!AD65="","",女子名簿!AD65)</f>
        <v/>
      </c>
      <c r="AE65" s="132">
        <v>0</v>
      </c>
      <c r="AF65" s="132">
        <v>2</v>
      </c>
      <c r="AG65" s="132" t="str">
        <f>IF(女子名簿!AG65="","",70)</f>
        <v/>
      </c>
      <c r="AH65" s="132" t="str">
        <f>IF(女子名簿!AH65="","",女子名簿!AH65)</f>
        <v/>
      </c>
      <c r="AI65" s="132">
        <v>0</v>
      </c>
      <c r="AJ65" s="132">
        <v>2</v>
      </c>
    </row>
    <row r="66" spans="1:36" x14ac:dyDescent="0.25">
      <c r="A66" s="99"/>
      <c r="B66" s="132" t="str">
        <f>IF(女子名簿!B66="","",女子名簿!B66)</f>
        <v/>
      </c>
      <c r="C66" s="99"/>
      <c r="D66" s="99" t="str">
        <f>IF(女子名簿!D66="","",女子名簿!D66)</f>
        <v/>
      </c>
      <c r="E66" s="132" t="str">
        <f>IF(女子名簿!E66="","",女子名簿!E66)</f>
        <v/>
      </c>
      <c r="F66" s="132" t="str">
        <f>IF(女子名簿!F66="","",女子名簿!F66)</f>
        <v/>
      </c>
      <c r="G66" s="132" t="str">
        <f>IF(女子名簿!G66="","",女子名簿!G66)</f>
        <v/>
      </c>
      <c r="H66" s="132" t="str">
        <f>IF(女子名簿!H66="","",女子名簿!H66)</f>
        <v/>
      </c>
      <c r="I66" s="132" t="str">
        <f>IF(女子名簿!I66="","",女子名簿!I66)</f>
        <v/>
      </c>
      <c r="J66" s="132" t="str">
        <f>IF(女子名簿!J66="","",女子名簿!J66)</f>
        <v/>
      </c>
      <c r="K66" s="132">
        <f>IF(女子名簿!K66="","",女子名簿!K66)</f>
        <v>2</v>
      </c>
      <c r="L66" s="200" t="str">
        <f>IF(女子名簿!L66="","",女子名簿!L66)</f>
        <v/>
      </c>
      <c r="M66" s="200" t="str">
        <f>IF(女子名簿!M66="","",女子名簿!M66)</f>
        <v/>
      </c>
      <c r="N66" s="200" t="str">
        <f>IF(女子名簿!N66="","",女子名簿!N66)</f>
        <v/>
      </c>
      <c r="O66" s="132" t="s">
        <v>192</v>
      </c>
      <c r="P66" s="132"/>
      <c r="Q66" s="132" t="str">
        <f>IF(女子名簿!Q66="","",VLOOKUP(女子名簿!Q66,管理者シート!$G$9:$H$38,2,FALSE))</f>
        <v/>
      </c>
      <c r="R66" s="132" t="str">
        <f>IF(女子名簿!R66="","",女子名簿!R66)</f>
        <v/>
      </c>
      <c r="S66" s="132">
        <v>0</v>
      </c>
      <c r="T66" s="132">
        <v>2</v>
      </c>
      <c r="U66" s="132" t="str">
        <f>IF(女子名簿!U66="","",VLOOKUP(女子名簿!U66,管理者シート!$G$9:$H$38,2,FALSE))</f>
        <v/>
      </c>
      <c r="V66" s="132" t="str">
        <f>IF(女子名簿!V66="","",女子名簿!V66)</f>
        <v/>
      </c>
      <c r="W66" s="132">
        <v>0</v>
      </c>
      <c r="X66" s="132">
        <v>2</v>
      </c>
      <c r="Y66" s="132" t="str">
        <f>IF(女子名簿!Y66="","",VLOOKUP(女子名簿!Y66,管理者シート!$G$9:$H$23,2,FALSE))</f>
        <v/>
      </c>
      <c r="Z66" s="132" t="str">
        <f>IF(女子名簿!Z66="","",女子名簿!Z66)</f>
        <v/>
      </c>
      <c r="AA66" s="132">
        <v>0</v>
      </c>
      <c r="AB66" s="132">
        <v>2</v>
      </c>
      <c r="AC66" s="132" t="str">
        <f>IF(女子名簿!AC66="","",24)</f>
        <v/>
      </c>
      <c r="AD66" s="132" t="str">
        <f>IF(女子名簿!AD66="","",女子名簿!AD66)</f>
        <v/>
      </c>
      <c r="AE66" s="132">
        <v>0</v>
      </c>
      <c r="AF66" s="132">
        <v>2</v>
      </c>
      <c r="AG66" s="132" t="str">
        <f>IF(女子名簿!AG66="","",70)</f>
        <v/>
      </c>
      <c r="AH66" s="132" t="str">
        <f>IF(女子名簿!AH66="","",女子名簿!AH66)</f>
        <v/>
      </c>
      <c r="AI66" s="132">
        <v>0</v>
      </c>
      <c r="AJ66" s="132">
        <v>2</v>
      </c>
    </row>
    <row r="67" spans="1:36" x14ac:dyDescent="0.25">
      <c r="A67" s="99"/>
      <c r="B67" s="132" t="str">
        <f>IF(女子名簿!B67="","",女子名簿!B67)</f>
        <v/>
      </c>
      <c r="C67" s="99"/>
      <c r="D67" s="99" t="str">
        <f>IF(女子名簿!D67="","",女子名簿!D67)</f>
        <v/>
      </c>
      <c r="E67" s="132" t="str">
        <f>IF(女子名簿!E67="","",女子名簿!E67)</f>
        <v/>
      </c>
      <c r="F67" s="132" t="str">
        <f>IF(女子名簿!F67="","",女子名簿!F67)</f>
        <v/>
      </c>
      <c r="G67" s="132" t="str">
        <f>IF(女子名簿!G67="","",女子名簿!G67)</f>
        <v/>
      </c>
      <c r="H67" s="132" t="str">
        <f>IF(女子名簿!H67="","",女子名簿!H67)</f>
        <v/>
      </c>
      <c r="I67" s="132" t="str">
        <f>IF(女子名簿!I67="","",女子名簿!I67)</f>
        <v/>
      </c>
      <c r="J67" s="132" t="str">
        <f>IF(女子名簿!J67="","",女子名簿!J67)</f>
        <v/>
      </c>
      <c r="K67" s="132">
        <f>IF(女子名簿!K67="","",女子名簿!K67)</f>
        <v>2</v>
      </c>
      <c r="L67" s="200" t="str">
        <f>IF(女子名簿!L67="","",女子名簿!L67)</f>
        <v/>
      </c>
      <c r="M67" s="200" t="str">
        <f>IF(女子名簿!M67="","",女子名簿!M67)</f>
        <v/>
      </c>
      <c r="N67" s="200" t="str">
        <f>IF(女子名簿!N67="","",女子名簿!N67)</f>
        <v/>
      </c>
      <c r="O67" s="132" t="s">
        <v>192</v>
      </c>
      <c r="P67" s="132"/>
      <c r="Q67" s="132" t="str">
        <f>IF(女子名簿!Q67="","",VLOOKUP(女子名簿!Q67,管理者シート!$G$9:$H$38,2,FALSE))</f>
        <v/>
      </c>
      <c r="R67" s="132" t="str">
        <f>IF(女子名簿!R67="","",女子名簿!R67)</f>
        <v/>
      </c>
      <c r="S67" s="132">
        <v>0</v>
      </c>
      <c r="T67" s="132">
        <v>2</v>
      </c>
      <c r="U67" s="132" t="str">
        <f>IF(女子名簿!U67="","",VLOOKUP(女子名簿!U67,管理者シート!$G$9:$H$38,2,FALSE))</f>
        <v/>
      </c>
      <c r="V67" s="132" t="str">
        <f>IF(女子名簿!V67="","",女子名簿!V67)</f>
        <v/>
      </c>
      <c r="W67" s="132">
        <v>0</v>
      </c>
      <c r="X67" s="132">
        <v>2</v>
      </c>
      <c r="Y67" s="132" t="str">
        <f>IF(女子名簿!Y67="","",VLOOKUP(女子名簿!Y67,管理者シート!$G$9:$H$23,2,FALSE))</f>
        <v/>
      </c>
      <c r="Z67" s="132" t="str">
        <f>IF(女子名簿!Z67="","",女子名簿!Z67)</f>
        <v/>
      </c>
      <c r="AA67" s="132">
        <v>0</v>
      </c>
      <c r="AB67" s="132">
        <v>2</v>
      </c>
      <c r="AC67" s="132" t="str">
        <f>IF(女子名簿!AC67="","",24)</f>
        <v/>
      </c>
      <c r="AD67" s="132" t="str">
        <f>IF(女子名簿!AD67="","",女子名簿!AD67)</f>
        <v/>
      </c>
      <c r="AE67" s="132">
        <v>0</v>
      </c>
      <c r="AF67" s="132">
        <v>2</v>
      </c>
      <c r="AG67" s="132" t="str">
        <f>IF(女子名簿!AG67="","",70)</f>
        <v/>
      </c>
      <c r="AH67" s="132" t="str">
        <f>IF(女子名簿!AH67="","",女子名簿!AH67)</f>
        <v/>
      </c>
      <c r="AI67" s="132">
        <v>0</v>
      </c>
      <c r="AJ67" s="132">
        <v>2</v>
      </c>
    </row>
    <row r="68" spans="1:36" x14ac:dyDescent="0.25">
      <c r="A68" s="99"/>
      <c r="B68" s="132" t="str">
        <f>IF(女子名簿!B68="","",女子名簿!B68)</f>
        <v/>
      </c>
      <c r="C68" s="99"/>
      <c r="D68" s="99" t="str">
        <f>IF(女子名簿!D68="","",女子名簿!D68)</f>
        <v/>
      </c>
      <c r="E68" s="132" t="str">
        <f>IF(女子名簿!E68="","",女子名簿!E68)</f>
        <v/>
      </c>
      <c r="F68" s="132" t="str">
        <f>IF(女子名簿!F68="","",女子名簿!F68)</f>
        <v/>
      </c>
      <c r="G68" s="132" t="str">
        <f>IF(女子名簿!G68="","",女子名簿!G68)</f>
        <v/>
      </c>
      <c r="H68" s="132" t="str">
        <f>IF(女子名簿!H68="","",女子名簿!H68)</f>
        <v/>
      </c>
      <c r="I68" s="132" t="str">
        <f>IF(女子名簿!I68="","",女子名簿!I68)</f>
        <v/>
      </c>
      <c r="J68" s="132" t="str">
        <f>IF(女子名簿!J68="","",女子名簿!J68)</f>
        <v/>
      </c>
      <c r="K68" s="132">
        <f>IF(女子名簿!K68="","",女子名簿!K68)</f>
        <v>2</v>
      </c>
      <c r="L68" s="200" t="str">
        <f>IF(女子名簿!L68="","",女子名簿!L68)</f>
        <v/>
      </c>
      <c r="M68" s="200" t="str">
        <f>IF(女子名簿!M68="","",女子名簿!M68)</f>
        <v/>
      </c>
      <c r="N68" s="200" t="str">
        <f>IF(女子名簿!N68="","",女子名簿!N68)</f>
        <v/>
      </c>
      <c r="O68" s="132" t="s">
        <v>192</v>
      </c>
      <c r="P68" s="132"/>
      <c r="Q68" s="132" t="str">
        <f>IF(女子名簿!Q68="","",VLOOKUP(女子名簿!Q68,管理者シート!$G$9:$H$38,2,FALSE))</f>
        <v/>
      </c>
      <c r="R68" s="132" t="str">
        <f>IF(女子名簿!R68="","",女子名簿!R68)</f>
        <v/>
      </c>
      <c r="S68" s="132">
        <v>0</v>
      </c>
      <c r="T68" s="132">
        <v>2</v>
      </c>
      <c r="U68" s="132" t="str">
        <f>IF(女子名簿!U68="","",VLOOKUP(女子名簿!U68,管理者シート!$G$9:$H$38,2,FALSE))</f>
        <v/>
      </c>
      <c r="V68" s="132" t="str">
        <f>IF(女子名簿!V68="","",女子名簿!V68)</f>
        <v/>
      </c>
      <c r="W68" s="132">
        <v>0</v>
      </c>
      <c r="X68" s="132">
        <v>2</v>
      </c>
      <c r="Y68" s="132" t="str">
        <f>IF(女子名簿!Y68="","",VLOOKUP(女子名簿!Y68,管理者シート!$G$9:$H$23,2,FALSE))</f>
        <v/>
      </c>
      <c r="Z68" s="132" t="str">
        <f>IF(女子名簿!Z68="","",女子名簿!Z68)</f>
        <v/>
      </c>
      <c r="AA68" s="132">
        <v>0</v>
      </c>
      <c r="AB68" s="132">
        <v>2</v>
      </c>
      <c r="AC68" s="132" t="str">
        <f>IF(女子名簿!AC68="","",24)</f>
        <v/>
      </c>
      <c r="AD68" s="132" t="str">
        <f>IF(女子名簿!AD68="","",女子名簿!AD68)</f>
        <v/>
      </c>
      <c r="AE68" s="132">
        <v>0</v>
      </c>
      <c r="AF68" s="132">
        <v>2</v>
      </c>
      <c r="AG68" s="132" t="str">
        <f>IF(女子名簿!AG68="","",70)</f>
        <v/>
      </c>
      <c r="AH68" s="132" t="str">
        <f>IF(女子名簿!AH68="","",女子名簿!AH68)</f>
        <v/>
      </c>
      <c r="AI68" s="132">
        <v>0</v>
      </c>
      <c r="AJ68" s="132">
        <v>2</v>
      </c>
    </row>
    <row r="69" spans="1:36" x14ac:dyDescent="0.25">
      <c r="A69" s="99"/>
      <c r="B69" s="132" t="str">
        <f>IF(女子名簿!B69="","",女子名簿!B69)</f>
        <v/>
      </c>
      <c r="C69" s="99"/>
      <c r="D69" s="99" t="str">
        <f>IF(女子名簿!D69="","",女子名簿!D69)</f>
        <v/>
      </c>
      <c r="E69" s="132" t="str">
        <f>IF(女子名簿!E69="","",女子名簿!E69)</f>
        <v/>
      </c>
      <c r="F69" s="132" t="str">
        <f>IF(女子名簿!F69="","",女子名簿!F69)</f>
        <v/>
      </c>
      <c r="G69" s="132" t="str">
        <f>IF(女子名簿!G69="","",女子名簿!G69)</f>
        <v/>
      </c>
      <c r="H69" s="132" t="str">
        <f>IF(女子名簿!H69="","",女子名簿!H69)</f>
        <v/>
      </c>
      <c r="I69" s="132" t="str">
        <f>IF(女子名簿!I69="","",女子名簿!I69)</f>
        <v/>
      </c>
      <c r="J69" s="132" t="str">
        <f>IF(女子名簿!J69="","",女子名簿!J69)</f>
        <v/>
      </c>
      <c r="K69" s="132">
        <f>IF(女子名簿!K69="","",女子名簿!K69)</f>
        <v>2</v>
      </c>
      <c r="L69" s="200" t="str">
        <f>IF(女子名簿!L69="","",女子名簿!L69)</f>
        <v/>
      </c>
      <c r="M69" s="200" t="str">
        <f>IF(女子名簿!M69="","",女子名簿!M69)</f>
        <v/>
      </c>
      <c r="N69" s="200" t="str">
        <f>IF(女子名簿!N69="","",女子名簿!N69)</f>
        <v/>
      </c>
      <c r="O69" s="132" t="s">
        <v>192</v>
      </c>
      <c r="P69" s="132"/>
      <c r="Q69" s="132" t="str">
        <f>IF(女子名簿!Q69="","",VLOOKUP(女子名簿!Q69,管理者シート!$G$9:$H$38,2,FALSE))</f>
        <v/>
      </c>
      <c r="R69" s="132" t="str">
        <f>IF(女子名簿!R69="","",女子名簿!R69)</f>
        <v/>
      </c>
      <c r="S69" s="132">
        <v>0</v>
      </c>
      <c r="T69" s="132">
        <v>2</v>
      </c>
      <c r="U69" s="132" t="str">
        <f>IF(女子名簿!U69="","",VLOOKUP(女子名簿!U69,管理者シート!$G$9:$H$38,2,FALSE))</f>
        <v/>
      </c>
      <c r="V69" s="132" t="str">
        <f>IF(女子名簿!V69="","",女子名簿!V69)</f>
        <v/>
      </c>
      <c r="W69" s="132">
        <v>0</v>
      </c>
      <c r="X69" s="132">
        <v>2</v>
      </c>
      <c r="Y69" s="132" t="str">
        <f>IF(女子名簿!Y69="","",VLOOKUP(女子名簿!Y69,管理者シート!$G$9:$H$23,2,FALSE))</f>
        <v/>
      </c>
      <c r="Z69" s="132" t="str">
        <f>IF(女子名簿!Z69="","",女子名簿!Z69)</f>
        <v/>
      </c>
      <c r="AA69" s="132">
        <v>0</v>
      </c>
      <c r="AB69" s="132">
        <v>2</v>
      </c>
      <c r="AC69" s="132" t="str">
        <f>IF(女子名簿!AC69="","",24)</f>
        <v/>
      </c>
      <c r="AD69" s="132" t="str">
        <f>IF(女子名簿!AD69="","",女子名簿!AD69)</f>
        <v/>
      </c>
      <c r="AE69" s="132">
        <v>0</v>
      </c>
      <c r="AF69" s="132">
        <v>2</v>
      </c>
      <c r="AG69" s="132" t="str">
        <f>IF(女子名簿!AG69="","",70)</f>
        <v/>
      </c>
      <c r="AH69" s="132" t="str">
        <f>IF(女子名簿!AH69="","",女子名簿!AH69)</f>
        <v/>
      </c>
      <c r="AI69" s="132">
        <v>0</v>
      </c>
      <c r="AJ69" s="132">
        <v>2</v>
      </c>
    </row>
    <row r="70" spans="1:36" x14ac:dyDescent="0.25">
      <c r="A70" s="99"/>
      <c r="B70" s="132" t="str">
        <f>IF(女子名簿!B70="","",女子名簿!B70)</f>
        <v/>
      </c>
      <c r="C70" s="99"/>
      <c r="D70" s="99" t="str">
        <f>IF(女子名簿!D70="","",女子名簿!D70)</f>
        <v/>
      </c>
      <c r="E70" s="132" t="str">
        <f>IF(女子名簿!E70="","",女子名簿!E70)</f>
        <v/>
      </c>
      <c r="F70" s="132" t="str">
        <f>IF(女子名簿!F70="","",女子名簿!F70)</f>
        <v/>
      </c>
      <c r="G70" s="132" t="str">
        <f>IF(女子名簿!G70="","",女子名簿!G70)</f>
        <v/>
      </c>
      <c r="H70" s="132" t="str">
        <f>IF(女子名簿!H70="","",女子名簿!H70)</f>
        <v/>
      </c>
      <c r="I70" s="132" t="str">
        <f>IF(女子名簿!I70="","",女子名簿!I70)</f>
        <v/>
      </c>
      <c r="J70" s="132" t="str">
        <f>IF(女子名簿!J70="","",女子名簿!J70)</f>
        <v/>
      </c>
      <c r="K70" s="132">
        <f>IF(女子名簿!K70="","",女子名簿!K70)</f>
        <v>2</v>
      </c>
      <c r="L70" s="200" t="str">
        <f>IF(女子名簿!L70="","",女子名簿!L70)</f>
        <v/>
      </c>
      <c r="M70" s="200" t="str">
        <f>IF(女子名簿!M70="","",女子名簿!M70)</f>
        <v/>
      </c>
      <c r="N70" s="200" t="str">
        <f>IF(女子名簿!N70="","",女子名簿!N70)</f>
        <v/>
      </c>
      <c r="O70" s="132" t="s">
        <v>192</v>
      </c>
      <c r="P70" s="132"/>
      <c r="Q70" s="132" t="str">
        <f>IF(女子名簿!Q70="","",VLOOKUP(女子名簿!Q70,管理者シート!$G$9:$H$38,2,FALSE))</f>
        <v/>
      </c>
      <c r="R70" s="132" t="str">
        <f>IF(女子名簿!R70="","",女子名簿!R70)</f>
        <v/>
      </c>
      <c r="S70" s="132">
        <v>0</v>
      </c>
      <c r="T70" s="132">
        <v>2</v>
      </c>
      <c r="U70" s="132" t="str">
        <f>IF(女子名簿!U70="","",VLOOKUP(女子名簿!U70,管理者シート!$G$9:$H$38,2,FALSE))</f>
        <v/>
      </c>
      <c r="V70" s="132" t="str">
        <f>IF(女子名簿!V70="","",女子名簿!V70)</f>
        <v/>
      </c>
      <c r="W70" s="132">
        <v>0</v>
      </c>
      <c r="X70" s="132">
        <v>2</v>
      </c>
      <c r="Y70" s="132" t="str">
        <f>IF(女子名簿!Y70="","",VLOOKUP(女子名簿!Y70,管理者シート!$G$9:$H$23,2,FALSE))</f>
        <v/>
      </c>
      <c r="Z70" s="132" t="str">
        <f>IF(女子名簿!Z70="","",女子名簿!Z70)</f>
        <v/>
      </c>
      <c r="AA70" s="132">
        <v>0</v>
      </c>
      <c r="AB70" s="132">
        <v>2</v>
      </c>
      <c r="AC70" s="132" t="str">
        <f>IF(女子名簿!AC70="","",24)</f>
        <v/>
      </c>
      <c r="AD70" s="132" t="str">
        <f>IF(女子名簿!AD70="","",女子名簿!AD70)</f>
        <v/>
      </c>
      <c r="AE70" s="132">
        <v>0</v>
      </c>
      <c r="AF70" s="132">
        <v>2</v>
      </c>
      <c r="AG70" s="132" t="str">
        <f>IF(女子名簿!AG70="","",70)</f>
        <v/>
      </c>
      <c r="AH70" s="132" t="str">
        <f>IF(女子名簿!AH70="","",女子名簿!AH70)</f>
        <v/>
      </c>
      <c r="AI70" s="132">
        <v>0</v>
      </c>
      <c r="AJ70" s="132">
        <v>2</v>
      </c>
    </row>
    <row r="71" spans="1:36" x14ac:dyDescent="0.25">
      <c r="A71" s="99"/>
      <c r="B71" s="132" t="str">
        <f>IF(女子名簿!B71="","",女子名簿!B71)</f>
        <v/>
      </c>
      <c r="C71" s="99"/>
      <c r="D71" s="99" t="str">
        <f>IF(女子名簿!D71="","",女子名簿!D71)</f>
        <v/>
      </c>
      <c r="E71" s="132" t="str">
        <f>IF(女子名簿!E71="","",女子名簿!E71)</f>
        <v/>
      </c>
      <c r="F71" s="132" t="str">
        <f>IF(女子名簿!F71="","",女子名簿!F71)</f>
        <v/>
      </c>
      <c r="G71" s="132" t="str">
        <f>IF(女子名簿!G71="","",女子名簿!G71)</f>
        <v/>
      </c>
      <c r="H71" s="132" t="str">
        <f>IF(女子名簿!H71="","",女子名簿!H71)</f>
        <v/>
      </c>
      <c r="I71" s="132" t="str">
        <f>IF(女子名簿!I71="","",女子名簿!I71)</f>
        <v/>
      </c>
      <c r="J71" s="132" t="str">
        <f>IF(女子名簿!J71="","",女子名簿!J71)</f>
        <v/>
      </c>
      <c r="K71" s="132">
        <f>IF(女子名簿!K71="","",女子名簿!K71)</f>
        <v>2</v>
      </c>
      <c r="L71" s="200" t="str">
        <f>IF(女子名簿!L71="","",女子名簿!L71)</f>
        <v/>
      </c>
      <c r="M71" s="200" t="str">
        <f>IF(女子名簿!M71="","",女子名簿!M71)</f>
        <v/>
      </c>
      <c r="N71" s="200" t="str">
        <f>IF(女子名簿!N71="","",女子名簿!N71)</f>
        <v/>
      </c>
      <c r="O71" s="132" t="s">
        <v>192</v>
      </c>
      <c r="P71" s="132"/>
      <c r="Q71" s="132" t="str">
        <f>IF(女子名簿!Q71="","",VLOOKUP(女子名簿!Q71,管理者シート!$G$9:$H$38,2,FALSE))</f>
        <v/>
      </c>
      <c r="R71" s="132" t="str">
        <f>IF(女子名簿!R71="","",女子名簿!R71)</f>
        <v/>
      </c>
      <c r="S71" s="132">
        <v>0</v>
      </c>
      <c r="T71" s="132">
        <v>2</v>
      </c>
      <c r="U71" s="132" t="str">
        <f>IF(女子名簿!U71="","",VLOOKUP(女子名簿!U71,管理者シート!$G$9:$H$38,2,FALSE))</f>
        <v/>
      </c>
      <c r="V71" s="132" t="str">
        <f>IF(女子名簿!V71="","",女子名簿!V71)</f>
        <v/>
      </c>
      <c r="W71" s="132">
        <v>0</v>
      </c>
      <c r="X71" s="132">
        <v>2</v>
      </c>
      <c r="Y71" s="132" t="str">
        <f>IF(女子名簿!Y71="","",VLOOKUP(女子名簿!Y71,管理者シート!$G$9:$H$23,2,FALSE))</f>
        <v/>
      </c>
      <c r="Z71" s="132" t="str">
        <f>IF(女子名簿!Z71="","",女子名簿!Z71)</f>
        <v/>
      </c>
      <c r="AA71" s="132">
        <v>0</v>
      </c>
      <c r="AB71" s="132">
        <v>2</v>
      </c>
      <c r="AC71" s="132" t="str">
        <f>IF(女子名簿!AC71="","",24)</f>
        <v/>
      </c>
      <c r="AD71" s="132" t="str">
        <f>IF(女子名簿!AD71="","",女子名簿!AD71)</f>
        <v/>
      </c>
      <c r="AE71" s="132">
        <v>0</v>
      </c>
      <c r="AF71" s="132">
        <v>2</v>
      </c>
      <c r="AG71" s="132" t="str">
        <f>IF(女子名簿!AG71="","",70)</f>
        <v/>
      </c>
      <c r="AH71" s="132" t="str">
        <f>IF(女子名簿!AH71="","",女子名簿!AH71)</f>
        <v/>
      </c>
      <c r="AI71" s="132">
        <v>0</v>
      </c>
      <c r="AJ71" s="132">
        <v>2</v>
      </c>
    </row>
    <row r="72" spans="1:36" x14ac:dyDescent="0.25">
      <c r="A72" s="99"/>
      <c r="B72" s="132" t="str">
        <f>IF(女子名簿!B72="","",女子名簿!B72)</f>
        <v/>
      </c>
      <c r="C72" s="99"/>
      <c r="D72" s="99" t="str">
        <f>IF(女子名簿!D72="","",女子名簿!D72)</f>
        <v/>
      </c>
      <c r="E72" s="132" t="str">
        <f>IF(女子名簿!E72="","",女子名簿!E72)</f>
        <v/>
      </c>
      <c r="F72" s="132" t="str">
        <f>IF(女子名簿!F72="","",女子名簿!F72)</f>
        <v/>
      </c>
      <c r="G72" s="132" t="str">
        <f>IF(女子名簿!G72="","",女子名簿!G72)</f>
        <v/>
      </c>
      <c r="H72" s="132" t="str">
        <f>IF(女子名簿!H72="","",女子名簿!H72)</f>
        <v/>
      </c>
      <c r="I72" s="132" t="str">
        <f>IF(女子名簿!I72="","",女子名簿!I72)</f>
        <v/>
      </c>
      <c r="J72" s="132" t="str">
        <f>IF(女子名簿!J72="","",女子名簿!J72)</f>
        <v/>
      </c>
      <c r="K72" s="132">
        <f>IF(女子名簿!K72="","",女子名簿!K72)</f>
        <v>2</v>
      </c>
      <c r="L72" s="200" t="str">
        <f>IF(女子名簿!L72="","",女子名簿!L72)</f>
        <v/>
      </c>
      <c r="M72" s="200" t="str">
        <f>IF(女子名簿!M72="","",女子名簿!M72)</f>
        <v/>
      </c>
      <c r="N72" s="200" t="str">
        <f>IF(女子名簿!N72="","",女子名簿!N72)</f>
        <v/>
      </c>
      <c r="O72" s="132" t="s">
        <v>192</v>
      </c>
      <c r="P72" s="132"/>
      <c r="Q72" s="132" t="str">
        <f>IF(女子名簿!Q72="","",VLOOKUP(女子名簿!Q72,管理者シート!$G$9:$H$38,2,FALSE))</f>
        <v/>
      </c>
      <c r="R72" s="132" t="str">
        <f>IF(女子名簿!R72="","",女子名簿!R72)</f>
        <v/>
      </c>
      <c r="S72" s="132">
        <v>0</v>
      </c>
      <c r="T72" s="132">
        <v>2</v>
      </c>
      <c r="U72" s="132" t="str">
        <f>IF(女子名簿!U72="","",VLOOKUP(女子名簿!U72,管理者シート!$G$9:$H$38,2,FALSE))</f>
        <v/>
      </c>
      <c r="V72" s="132" t="str">
        <f>IF(女子名簿!V72="","",女子名簿!V72)</f>
        <v/>
      </c>
      <c r="W72" s="132">
        <v>0</v>
      </c>
      <c r="X72" s="132">
        <v>2</v>
      </c>
      <c r="Y72" s="132" t="str">
        <f>IF(女子名簿!Y72="","",VLOOKUP(女子名簿!Y72,管理者シート!$G$9:$H$23,2,FALSE))</f>
        <v/>
      </c>
      <c r="Z72" s="132" t="str">
        <f>IF(女子名簿!Z72="","",女子名簿!Z72)</f>
        <v/>
      </c>
      <c r="AA72" s="132">
        <v>0</v>
      </c>
      <c r="AB72" s="132">
        <v>2</v>
      </c>
      <c r="AC72" s="132" t="str">
        <f>IF(女子名簿!AC72="","",24)</f>
        <v/>
      </c>
      <c r="AD72" s="132" t="str">
        <f>IF(女子名簿!AD72="","",女子名簿!AD72)</f>
        <v/>
      </c>
      <c r="AE72" s="132">
        <v>0</v>
      </c>
      <c r="AF72" s="132">
        <v>2</v>
      </c>
      <c r="AG72" s="132" t="str">
        <f>IF(女子名簿!AG72="","",70)</f>
        <v/>
      </c>
      <c r="AH72" s="132" t="str">
        <f>IF(女子名簿!AH72="","",女子名簿!AH72)</f>
        <v/>
      </c>
      <c r="AI72" s="132">
        <v>0</v>
      </c>
      <c r="AJ72" s="132">
        <v>2</v>
      </c>
    </row>
    <row r="73" spans="1:36" x14ac:dyDescent="0.25">
      <c r="A73" s="99"/>
      <c r="B73" s="132" t="str">
        <f>IF(女子名簿!B73="","",女子名簿!B73)</f>
        <v/>
      </c>
      <c r="C73" s="99"/>
      <c r="D73" s="99" t="str">
        <f>IF(女子名簿!D73="","",女子名簿!D73)</f>
        <v/>
      </c>
      <c r="E73" s="132" t="str">
        <f>IF(女子名簿!E73="","",女子名簿!E73)</f>
        <v/>
      </c>
      <c r="F73" s="132" t="str">
        <f>IF(女子名簿!F73="","",女子名簿!F73)</f>
        <v/>
      </c>
      <c r="G73" s="132" t="str">
        <f>IF(女子名簿!G73="","",女子名簿!G73)</f>
        <v/>
      </c>
      <c r="H73" s="132" t="str">
        <f>IF(女子名簿!H73="","",女子名簿!H73)</f>
        <v/>
      </c>
      <c r="I73" s="132" t="str">
        <f>IF(女子名簿!I73="","",女子名簿!I73)</f>
        <v/>
      </c>
      <c r="J73" s="132" t="str">
        <f>IF(女子名簿!J73="","",女子名簿!J73)</f>
        <v/>
      </c>
      <c r="K73" s="132">
        <f>IF(女子名簿!K73="","",女子名簿!K73)</f>
        <v>2</v>
      </c>
      <c r="L73" s="200" t="str">
        <f>IF(女子名簿!L73="","",女子名簿!L73)</f>
        <v/>
      </c>
      <c r="M73" s="200" t="str">
        <f>IF(女子名簿!M73="","",女子名簿!M73)</f>
        <v/>
      </c>
      <c r="N73" s="200" t="str">
        <f>IF(女子名簿!N73="","",女子名簿!N73)</f>
        <v/>
      </c>
      <c r="O73" s="132" t="s">
        <v>192</v>
      </c>
      <c r="P73" s="132"/>
      <c r="Q73" s="132" t="str">
        <f>IF(女子名簿!Q73="","",VLOOKUP(女子名簿!Q73,管理者シート!$G$9:$H$38,2,FALSE))</f>
        <v/>
      </c>
      <c r="R73" s="132" t="str">
        <f>IF(女子名簿!R73="","",女子名簿!R73)</f>
        <v/>
      </c>
      <c r="S73" s="132">
        <v>0</v>
      </c>
      <c r="T73" s="132">
        <v>2</v>
      </c>
      <c r="U73" s="132" t="str">
        <f>IF(女子名簿!U73="","",VLOOKUP(女子名簿!U73,管理者シート!$G$9:$H$38,2,FALSE))</f>
        <v/>
      </c>
      <c r="V73" s="132" t="str">
        <f>IF(女子名簿!V73="","",女子名簿!V73)</f>
        <v/>
      </c>
      <c r="W73" s="132">
        <v>0</v>
      </c>
      <c r="X73" s="132">
        <v>2</v>
      </c>
      <c r="Y73" s="132" t="str">
        <f>IF(女子名簿!Y73="","",VLOOKUP(女子名簿!Y73,管理者シート!$G$9:$H$23,2,FALSE))</f>
        <v/>
      </c>
      <c r="Z73" s="132" t="str">
        <f>IF(女子名簿!Z73="","",女子名簿!Z73)</f>
        <v/>
      </c>
      <c r="AA73" s="132">
        <v>0</v>
      </c>
      <c r="AB73" s="132">
        <v>2</v>
      </c>
      <c r="AC73" s="132" t="str">
        <f>IF(女子名簿!AC73="","",24)</f>
        <v/>
      </c>
      <c r="AD73" s="132" t="str">
        <f>IF(女子名簿!AD73="","",女子名簿!AD73)</f>
        <v/>
      </c>
      <c r="AE73" s="132">
        <v>0</v>
      </c>
      <c r="AF73" s="132">
        <v>2</v>
      </c>
      <c r="AG73" s="132" t="str">
        <f>IF(女子名簿!AG73="","",70)</f>
        <v/>
      </c>
      <c r="AH73" s="132" t="str">
        <f>IF(女子名簿!AH73="","",女子名簿!AH73)</f>
        <v/>
      </c>
      <c r="AI73" s="132">
        <v>0</v>
      </c>
      <c r="AJ73" s="132">
        <v>2</v>
      </c>
    </row>
    <row r="74" spans="1:36" x14ac:dyDescent="0.25">
      <c r="A74" s="99"/>
      <c r="B74" s="132" t="str">
        <f>IF(女子名簿!B74="","",女子名簿!B74)</f>
        <v/>
      </c>
      <c r="C74" s="99"/>
      <c r="D74" s="99" t="str">
        <f>IF(女子名簿!D74="","",女子名簿!D74)</f>
        <v/>
      </c>
      <c r="E74" s="132" t="str">
        <f>IF(女子名簿!E74="","",女子名簿!E74)</f>
        <v/>
      </c>
      <c r="F74" s="132" t="str">
        <f>IF(女子名簿!F74="","",女子名簿!F74)</f>
        <v/>
      </c>
      <c r="G74" s="132" t="str">
        <f>IF(女子名簿!G74="","",女子名簿!G74)</f>
        <v/>
      </c>
      <c r="H74" s="132" t="str">
        <f>IF(女子名簿!H74="","",女子名簿!H74)</f>
        <v/>
      </c>
      <c r="I74" s="132" t="str">
        <f>IF(女子名簿!I74="","",女子名簿!I74)</f>
        <v/>
      </c>
      <c r="J74" s="132" t="str">
        <f>IF(女子名簿!J74="","",女子名簿!J74)</f>
        <v/>
      </c>
      <c r="K74" s="132">
        <f>IF(女子名簿!K74="","",女子名簿!K74)</f>
        <v>2</v>
      </c>
      <c r="L74" s="200" t="str">
        <f>IF(女子名簿!L74="","",女子名簿!L74)</f>
        <v/>
      </c>
      <c r="M74" s="200" t="str">
        <f>IF(女子名簿!M74="","",女子名簿!M74)</f>
        <v/>
      </c>
      <c r="N74" s="200" t="str">
        <f>IF(女子名簿!N74="","",女子名簿!N74)</f>
        <v/>
      </c>
      <c r="O74" s="132" t="s">
        <v>192</v>
      </c>
      <c r="P74" s="132"/>
      <c r="Q74" s="132" t="str">
        <f>IF(女子名簿!Q74="","",VLOOKUP(女子名簿!Q74,管理者シート!$G$9:$H$38,2,FALSE))</f>
        <v/>
      </c>
      <c r="R74" s="132" t="str">
        <f>IF(女子名簿!R74="","",女子名簿!R74)</f>
        <v/>
      </c>
      <c r="S74" s="132">
        <v>0</v>
      </c>
      <c r="T74" s="132">
        <v>2</v>
      </c>
      <c r="U74" s="132" t="str">
        <f>IF(女子名簿!U74="","",VLOOKUP(女子名簿!U74,管理者シート!$G$9:$H$38,2,FALSE))</f>
        <v/>
      </c>
      <c r="V74" s="132" t="str">
        <f>IF(女子名簿!V74="","",女子名簿!V74)</f>
        <v/>
      </c>
      <c r="W74" s="132">
        <v>0</v>
      </c>
      <c r="X74" s="132">
        <v>2</v>
      </c>
      <c r="Y74" s="132" t="str">
        <f>IF(女子名簿!Y74="","",VLOOKUP(女子名簿!Y74,管理者シート!$G$9:$H$23,2,FALSE))</f>
        <v/>
      </c>
      <c r="Z74" s="132" t="str">
        <f>IF(女子名簿!Z74="","",女子名簿!Z74)</f>
        <v/>
      </c>
      <c r="AA74" s="132">
        <v>0</v>
      </c>
      <c r="AB74" s="132">
        <v>2</v>
      </c>
      <c r="AC74" s="132" t="str">
        <f>IF(女子名簿!AC74="","",24)</f>
        <v/>
      </c>
      <c r="AD74" s="132" t="str">
        <f>IF(女子名簿!AD74="","",女子名簿!AD74)</f>
        <v/>
      </c>
      <c r="AE74" s="132">
        <v>0</v>
      </c>
      <c r="AF74" s="132">
        <v>2</v>
      </c>
      <c r="AG74" s="132" t="str">
        <f>IF(女子名簿!AG74="","",70)</f>
        <v/>
      </c>
      <c r="AH74" s="132" t="str">
        <f>IF(女子名簿!AH74="","",女子名簿!AH74)</f>
        <v/>
      </c>
      <c r="AI74" s="132">
        <v>0</v>
      </c>
      <c r="AJ74" s="132">
        <v>2</v>
      </c>
    </row>
    <row r="75" spans="1:36" x14ac:dyDescent="0.25">
      <c r="A75" s="99"/>
      <c r="B75" s="132" t="str">
        <f>IF(女子名簿!B75="","",女子名簿!B75)</f>
        <v/>
      </c>
      <c r="C75" s="99"/>
      <c r="D75" s="99" t="str">
        <f>IF(女子名簿!D75="","",女子名簿!D75)</f>
        <v/>
      </c>
      <c r="E75" s="132" t="str">
        <f>IF(女子名簿!E75="","",女子名簿!E75)</f>
        <v/>
      </c>
      <c r="F75" s="132" t="str">
        <f>IF(女子名簿!F75="","",女子名簿!F75)</f>
        <v/>
      </c>
      <c r="G75" s="132" t="str">
        <f>IF(女子名簿!G75="","",女子名簿!G75)</f>
        <v/>
      </c>
      <c r="H75" s="132" t="str">
        <f>IF(女子名簿!H75="","",女子名簿!H75)</f>
        <v/>
      </c>
      <c r="I75" s="132" t="str">
        <f>IF(女子名簿!I75="","",女子名簿!I75)</f>
        <v/>
      </c>
      <c r="J75" s="132" t="str">
        <f>IF(女子名簿!J75="","",女子名簿!J75)</f>
        <v/>
      </c>
      <c r="K75" s="132">
        <f>IF(女子名簿!K75="","",女子名簿!K75)</f>
        <v>2</v>
      </c>
      <c r="L75" s="200" t="str">
        <f>IF(女子名簿!L75="","",女子名簿!L75)</f>
        <v/>
      </c>
      <c r="M75" s="200" t="str">
        <f>IF(女子名簿!M75="","",女子名簿!M75)</f>
        <v/>
      </c>
      <c r="N75" s="200" t="str">
        <f>IF(女子名簿!N75="","",女子名簿!N75)</f>
        <v/>
      </c>
      <c r="O75" s="132" t="s">
        <v>192</v>
      </c>
      <c r="P75" s="132"/>
      <c r="Q75" s="132" t="str">
        <f>IF(女子名簿!Q75="","",VLOOKUP(女子名簿!Q75,管理者シート!$G$9:$H$38,2,FALSE))</f>
        <v/>
      </c>
      <c r="R75" s="132" t="str">
        <f>IF(女子名簿!R75="","",女子名簿!R75)</f>
        <v/>
      </c>
      <c r="S75" s="132">
        <v>0</v>
      </c>
      <c r="T75" s="132">
        <v>2</v>
      </c>
      <c r="U75" s="132" t="str">
        <f>IF(女子名簿!U75="","",VLOOKUP(女子名簿!U75,管理者シート!$G$9:$H$38,2,FALSE))</f>
        <v/>
      </c>
      <c r="V75" s="132" t="str">
        <f>IF(女子名簿!V75="","",女子名簿!V75)</f>
        <v/>
      </c>
      <c r="W75" s="132">
        <v>0</v>
      </c>
      <c r="X75" s="132">
        <v>2</v>
      </c>
      <c r="Y75" s="132" t="str">
        <f>IF(女子名簿!Y75="","",VLOOKUP(女子名簿!Y75,管理者シート!$G$9:$H$23,2,FALSE))</f>
        <v/>
      </c>
      <c r="Z75" s="132" t="str">
        <f>IF(女子名簿!Z75="","",女子名簿!Z75)</f>
        <v/>
      </c>
      <c r="AA75" s="132">
        <v>0</v>
      </c>
      <c r="AB75" s="132">
        <v>2</v>
      </c>
      <c r="AC75" s="132" t="str">
        <f>IF(女子名簿!AC75="","",24)</f>
        <v/>
      </c>
      <c r="AD75" s="132" t="str">
        <f>IF(女子名簿!AD75="","",女子名簿!AD75)</f>
        <v/>
      </c>
      <c r="AE75" s="132">
        <v>0</v>
      </c>
      <c r="AF75" s="132">
        <v>2</v>
      </c>
      <c r="AG75" s="132" t="str">
        <f>IF(女子名簿!AG75="","",70)</f>
        <v/>
      </c>
      <c r="AH75" s="132" t="str">
        <f>IF(女子名簿!AH75="","",女子名簿!AH75)</f>
        <v/>
      </c>
      <c r="AI75" s="132">
        <v>0</v>
      </c>
      <c r="AJ75" s="132">
        <v>2</v>
      </c>
    </row>
    <row r="76" spans="1:36" x14ac:dyDescent="0.25">
      <c r="A76" s="99"/>
      <c r="B76" s="132" t="str">
        <f>IF(女子名簿!B76="","",女子名簿!B76)</f>
        <v/>
      </c>
      <c r="C76" s="99"/>
      <c r="D76" s="99" t="str">
        <f>IF(女子名簿!D76="","",女子名簿!D76)</f>
        <v/>
      </c>
      <c r="E76" s="132" t="str">
        <f>IF(女子名簿!E76="","",女子名簿!E76)</f>
        <v/>
      </c>
      <c r="F76" s="132" t="str">
        <f>IF(女子名簿!F76="","",女子名簿!F76)</f>
        <v/>
      </c>
      <c r="G76" s="132" t="str">
        <f>IF(女子名簿!G76="","",女子名簿!G76)</f>
        <v/>
      </c>
      <c r="H76" s="132" t="str">
        <f>IF(女子名簿!H76="","",女子名簿!H76)</f>
        <v/>
      </c>
      <c r="I76" s="132" t="str">
        <f>IF(女子名簿!I76="","",女子名簿!I76)</f>
        <v/>
      </c>
      <c r="J76" s="132" t="str">
        <f>IF(女子名簿!J76="","",女子名簿!J76)</f>
        <v/>
      </c>
      <c r="K76" s="132">
        <f>IF(女子名簿!K76="","",女子名簿!K76)</f>
        <v>2</v>
      </c>
      <c r="L76" s="200" t="str">
        <f>IF(女子名簿!L76="","",女子名簿!L76)</f>
        <v/>
      </c>
      <c r="M76" s="200" t="str">
        <f>IF(女子名簿!M76="","",女子名簿!M76)</f>
        <v/>
      </c>
      <c r="N76" s="200" t="str">
        <f>IF(女子名簿!N76="","",女子名簿!N76)</f>
        <v/>
      </c>
      <c r="O76" s="132" t="s">
        <v>192</v>
      </c>
      <c r="P76" s="132"/>
      <c r="Q76" s="132" t="str">
        <f>IF(女子名簿!Q76="","",VLOOKUP(女子名簿!Q76,管理者シート!$G$9:$H$38,2,FALSE))</f>
        <v/>
      </c>
      <c r="R76" s="132" t="str">
        <f>IF(女子名簿!R76="","",女子名簿!R76)</f>
        <v/>
      </c>
      <c r="S76" s="132">
        <v>0</v>
      </c>
      <c r="T76" s="132">
        <v>2</v>
      </c>
      <c r="U76" s="132" t="str">
        <f>IF(女子名簿!U76="","",VLOOKUP(女子名簿!U76,管理者シート!$G$9:$H$38,2,FALSE))</f>
        <v/>
      </c>
      <c r="V76" s="132" t="str">
        <f>IF(女子名簿!V76="","",女子名簿!V76)</f>
        <v/>
      </c>
      <c r="W76" s="132">
        <v>0</v>
      </c>
      <c r="X76" s="132">
        <v>2</v>
      </c>
      <c r="Y76" s="132" t="str">
        <f>IF(女子名簿!Y76="","",VLOOKUP(女子名簿!Y76,管理者シート!$G$9:$H$23,2,FALSE))</f>
        <v/>
      </c>
      <c r="Z76" s="132" t="str">
        <f>IF(女子名簿!Z76="","",女子名簿!Z76)</f>
        <v/>
      </c>
      <c r="AA76" s="132">
        <v>0</v>
      </c>
      <c r="AB76" s="132">
        <v>2</v>
      </c>
      <c r="AC76" s="132" t="str">
        <f>IF(女子名簿!AC76="","",24)</f>
        <v/>
      </c>
      <c r="AD76" s="132" t="str">
        <f>IF(女子名簿!AD76="","",女子名簿!AD76)</f>
        <v/>
      </c>
      <c r="AE76" s="132">
        <v>0</v>
      </c>
      <c r="AF76" s="132">
        <v>2</v>
      </c>
      <c r="AG76" s="132" t="str">
        <f>IF(女子名簿!AG76="","",70)</f>
        <v/>
      </c>
      <c r="AH76" s="132" t="str">
        <f>IF(女子名簿!AH76="","",女子名簿!AH76)</f>
        <v/>
      </c>
      <c r="AI76" s="132">
        <v>0</v>
      </c>
      <c r="AJ76" s="132">
        <v>2</v>
      </c>
    </row>
    <row r="77" spans="1:36" x14ac:dyDescent="0.25">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row>
  </sheetData>
  <phoneticPr fontId="4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55"/>
  </sheetPr>
  <dimension ref="A1:AE192"/>
  <sheetViews>
    <sheetView workbookViewId="0">
      <selection activeCell="F16" sqref="F16"/>
    </sheetView>
  </sheetViews>
  <sheetFormatPr defaultColWidth="9" defaultRowHeight="14.25" x14ac:dyDescent="0.3"/>
  <cols>
    <col min="1" max="1" width="8.73046875" style="4" customWidth="1"/>
    <col min="2" max="2" width="12.1328125" style="4" customWidth="1"/>
    <col min="3" max="3" width="7" style="4" customWidth="1"/>
    <col min="4" max="4" width="12.73046875" style="4" customWidth="1"/>
    <col min="5" max="5" width="7" style="4" customWidth="1"/>
    <col min="6" max="6" width="9" style="4"/>
    <col min="7" max="7" width="12.1328125" style="4" customWidth="1"/>
    <col min="8" max="8" width="7" style="4" customWidth="1"/>
    <col min="9" max="9" width="12.59765625" style="4" customWidth="1"/>
    <col min="10" max="10" width="7" style="4" customWidth="1"/>
    <col min="11" max="16384" width="9" style="4"/>
  </cols>
  <sheetData>
    <row r="1" spans="1:31" s="3" customFormat="1" ht="25.5" x14ac:dyDescent="0.45">
      <c r="A1" s="2" t="s">
        <v>38</v>
      </c>
    </row>
    <row r="2" spans="1:31" ht="14.65" thickBot="1" x14ac:dyDescent="0.35"/>
    <row r="3" spans="1:31" ht="14.65" thickBot="1" x14ac:dyDescent="0.35">
      <c r="B3" s="5" t="s">
        <v>39</v>
      </c>
      <c r="C3" s="6" t="s">
        <v>230</v>
      </c>
      <c r="D3" s="7"/>
      <c r="E3" s="7"/>
      <c r="F3" s="7"/>
      <c r="G3" s="7"/>
      <c r="H3" s="7"/>
      <c r="I3" s="7"/>
      <c r="J3" s="7"/>
      <c r="K3" s="8"/>
    </row>
    <row r="5" spans="1:31" x14ac:dyDescent="0.3">
      <c r="B5" s="4" t="s">
        <v>40</v>
      </c>
    </row>
    <row r="7" spans="1:31" ht="14.65" thickBot="1" x14ac:dyDescent="0.35">
      <c r="B7" s="4" t="s">
        <v>41</v>
      </c>
      <c r="G7" s="4" t="s">
        <v>42</v>
      </c>
    </row>
    <row r="8" spans="1:31" ht="14.65" thickBot="1" x14ac:dyDescent="0.35">
      <c r="B8" s="9" t="s">
        <v>43</v>
      </c>
      <c r="C8" s="10" t="s">
        <v>44</v>
      </c>
      <c r="D8" s="9" t="s">
        <v>45</v>
      </c>
      <c r="E8" s="10" t="s">
        <v>44</v>
      </c>
      <c r="F8" s="11"/>
      <c r="G8" s="9" t="s">
        <v>43</v>
      </c>
      <c r="H8" s="10" t="s">
        <v>44</v>
      </c>
      <c r="I8" s="9" t="s">
        <v>45</v>
      </c>
      <c r="J8" s="10" t="s">
        <v>44</v>
      </c>
    </row>
    <row r="9" spans="1:31" x14ac:dyDescent="0.3">
      <c r="B9" s="134" t="s">
        <v>215</v>
      </c>
      <c r="C9" s="12">
        <v>1</v>
      </c>
      <c r="D9" s="134"/>
      <c r="E9" s="12"/>
      <c r="G9" s="134" t="s">
        <v>215</v>
      </c>
      <c r="H9" s="12">
        <v>3</v>
      </c>
      <c r="I9" s="134"/>
      <c r="J9" s="12"/>
    </row>
    <row r="10" spans="1:31" x14ac:dyDescent="0.3">
      <c r="B10" s="135" t="s">
        <v>193</v>
      </c>
      <c r="C10" s="14">
        <v>2</v>
      </c>
      <c r="D10" s="134"/>
      <c r="E10" s="14"/>
      <c r="G10" s="134" t="s">
        <v>216</v>
      </c>
      <c r="H10" s="14">
        <v>4</v>
      </c>
      <c r="I10" s="134"/>
      <c r="J10" s="14"/>
    </row>
    <row r="11" spans="1:31" x14ac:dyDescent="0.3">
      <c r="B11" s="135"/>
      <c r="C11" s="14"/>
      <c r="D11" s="134"/>
      <c r="E11" s="14"/>
      <c r="G11" s="134"/>
      <c r="H11" s="12"/>
      <c r="I11" s="134"/>
      <c r="J11" s="14"/>
      <c r="U11" s="4" t="s">
        <v>46</v>
      </c>
      <c r="AA11" s="4" t="s">
        <v>47</v>
      </c>
    </row>
    <row r="12" spans="1:31" x14ac:dyDescent="0.3">
      <c r="B12" s="135"/>
      <c r="C12" s="14"/>
      <c r="D12" s="134"/>
      <c r="E12" s="14"/>
      <c r="G12" s="134"/>
      <c r="H12" s="14"/>
      <c r="I12" s="134"/>
      <c r="J12" s="14"/>
      <c r="U12" s="15" t="s">
        <v>48</v>
      </c>
      <c r="V12" s="15" t="s">
        <v>49</v>
      </c>
      <c r="W12" s="15" t="s">
        <v>50</v>
      </c>
      <c r="X12" s="15" t="s">
        <v>51</v>
      </c>
      <c r="Y12" s="15" t="s">
        <v>52</v>
      </c>
      <c r="AA12" s="15" t="s">
        <v>48</v>
      </c>
      <c r="AB12" s="15" t="s">
        <v>49</v>
      </c>
      <c r="AC12" s="15" t="s">
        <v>50</v>
      </c>
      <c r="AD12" s="15" t="s">
        <v>51</v>
      </c>
      <c r="AE12" s="15" t="s">
        <v>52</v>
      </c>
    </row>
    <row r="13" spans="1:31" x14ac:dyDescent="0.3">
      <c r="B13" s="135"/>
      <c r="C13" s="14"/>
      <c r="D13" s="13"/>
      <c r="E13" s="14"/>
      <c r="G13" s="134"/>
      <c r="H13" s="12"/>
      <c r="I13" s="13"/>
      <c r="J13" s="14"/>
      <c r="U13" s="15" t="str">
        <f>IF(男子名簿!$Q13="","",VLOOKUP(男子名簿!$Q13,$B$9:$C$38,2,0))</f>
        <v/>
      </c>
      <c r="V13" s="15" t="str">
        <f>IF(男子名簿!$U13="","",VLOOKUP(男子名簿!$U13,$B$9:$C$38,2,0))</f>
        <v/>
      </c>
      <c r="W13" s="15" t="str">
        <f>IF(男子名簿!$Y13="","",VLOOKUP(男子名簿!$Y13,$B$9:$C$38,2,0))</f>
        <v/>
      </c>
      <c r="X13" s="15" t="str">
        <f>IF(男子名簿!$AC13="","",VLOOKUP(男子名簿!$AC13,$D$9:$E$38,2,0))</f>
        <v/>
      </c>
      <c r="Y13" s="15" t="str">
        <f>IF(男子名簿!$AG13="","",VLOOKUP(男子名簿!$AG13,$D$9:$E$38,2,0))</f>
        <v/>
      </c>
      <c r="AA13" s="15" t="str">
        <f>IF(女子名簿!$Q13="","",VLOOKUP(女子名簿!$Q13,$G$9:$H$38,2,0))</f>
        <v/>
      </c>
      <c r="AB13" s="15" t="str">
        <f>IF(女子名簿!$U13="","",VLOOKUP(女子名簿!$U13,$G$9:$H$38,2,0))</f>
        <v/>
      </c>
      <c r="AC13" s="15" t="str">
        <f>IF(女子名簿!$Y13="","",VLOOKUP(女子名簿!$Y13,$G$9:$H$38,2,0))</f>
        <v/>
      </c>
      <c r="AD13" s="15" t="str">
        <f>IF(女子名簿!$AC13="","",VLOOKUP(女子名簿!$AC13,$I$9:$J$38,2,0))</f>
        <v/>
      </c>
      <c r="AE13" s="15" t="str">
        <f>IF(女子名簿!$AG13="","",VLOOKUP(女子名簿!$AG13,$I$9:$J$38,2,0))</f>
        <v/>
      </c>
    </row>
    <row r="14" spans="1:31" x14ac:dyDescent="0.3">
      <c r="B14" s="135"/>
      <c r="C14" s="14"/>
      <c r="D14" s="13"/>
      <c r="E14" s="14"/>
      <c r="G14" s="134"/>
      <c r="H14" s="14"/>
      <c r="I14" s="13"/>
      <c r="J14" s="14"/>
      <c r="U14" s="15" t="str">
        <f>IF(男子名簿!$Q14="","",VLOOKUP(男子名簿!$Q14,$B$9:$C$38,2,0))</f>
        <v/>
      </c>
      <c r="V14" s="15" t="str">
        <f>IF(男子名簿!$U14="","",VLOOKUP(男子名簿!$U14,$B$9:$C$38,2,0))</f>
        <v/>
      </c>
      <c r="W14" s="15" t="str">
        <f>IF(男子名簿!$Y14="","",VLOOKUP(男子名簿!$Y14,$B$9:$C$38,2,0))</f>
        <v/>
      </c>
      <c r="X14" s="15" t="str">
        <f>IF(男子名簿!$AC14="","",VLOOKUP(男子名簿!$AC14,$D$9:$E$38,2,0))</f>
        <v/>
      </c>
      <c r="Y14" s="15" t="str">
        <f>IF(男子名簿!$AG14="","",VLOOKUP(男子名簿!$AG14,$D$9:$E$38,2,0))</f>
        <v/>
      </c>
      <c r="AA14" s="15" t="str">
        <f>IF(女子名簿!$Q14="","",VLOOKUP(女子名簿!$Q14,$G$9:$H$38,2,0))</f>
        <v/>
      </c>
      <c r="AB14" s="15" t="str">
        <f>IF(女子名簿!$U14="","",VLOOKUP(女子名簿!$U14,$G$9:$H$38,2,0))</f>
        <v/>
      </c>
      <c r="AC14" s="15" t="str">
        <f>IF(女子名簿!$Y14="","",VLOOKUP(女子名簿!$Y14,$G$9:$H$38,2,0))</f>
        <v/>
      </c>
      <c r="AD14" s="15" t="str">
        <f>IF(女子名簿!$AC14="","",VLOOKUP(女子名簿!$AC14,$I$9:$J$38,2,0))</f>
        <v/>
      </c>
      <c r="AE14" s="15" t="str">
        <f>IF(女子名簿!$AG14="","",VLOOKUP(女子名簿!$AG14,$I$9:$J$38,2,0))</f>
        <v/>
      </c>
    </row>
    <row r="15" spans="1:31" x14ac:dyDescent="0.3">
      <c r="B15" s="135"/>
      <c r="C15" s="14"/>
      <c r="D15" s="13"/>
      <c r="E15" s="14"/>
      <c r="G15" s="134"/>
      <c r="H15" s="12"/>
      <c r="I15" s="13"/>
      <c r="J15" s="14"/>
      <c r="U15" s="15" t="str">
        <f>IF(男子名簿!$Q15="","",VLOOKUP(男子名簿!$Q15,$B$9:$C$38,2,0))</f>
        <v/>
      </c>
      <c r="V15" s="15" t="str">
        <f>IF(男子名簿!$U15="","",VLOOKUP(男子名簿!$U15,$B$9:$C$38,2,0))</f>
        <v/>
      </c>
      <c r="W15" s="15" t="str">
        <f>IF(男子名簿!$Y15="","",VLOOKUP(男子名簿!$Y15,$B$9:$C$38,2,0))</f>
        <v/>
      </c>
      <c r="X15" s="15" t="str">
        <f>IF(男子名簿!$AC15="","",VLOOKUP(男子名簿!$AC15,$D$9:$E$38,2,0))</f>
        <v/>
      </c>
      <c r="Y15" s="15" t="str">
        <f>IF(男子名簿!$AG15="","",VLOOKUP(男子名簿!$AG15,$D$9:$E$38,2,0))</f>
        <v/>
      </c>
      <c r="AA15" s="15" t="str">
        <f>IF(女子名簿!$Q15="","",VLOOKUP(女子名簿!$Q15,$G$9:$H$38,2,0))</f>
        <v/>
      </c>
      <c r="AB15" s="15" t="str">
        <f>IF(女子名簿!$U15="","",VLOOKUP(女子名簿!$U15,$G$9:$H$38,2,0))</f>
        <v/>
      </c>
      <c r="AC15" s="15" t="str">
        <f>IF(女子名簿!$Y15="","",VLOOKUP(女子名簿!$Y15,$G$9:$H$38,2,0))</f>
        <v/>
      </c>
      <c r="AD15" s="15" t="str">
        <f>IF(女子名簿!$AC15="","",VLOOKUP(女子名簿!$AC15,$I$9:$J$38,2,0))</f>
        <v/>
      </c>
      <c r="AE15" s="15" t="str">
        <f>IF(女子名簿!$AG15="","",VLOOKUP(女子名簿!$AG15,$I$9:$J$38,2,0))</f>
        <v/>
      </c>
    </row>
    <row r="16" spans="1:31" x14ac:dyDescent="0.3">
      <c r="B16" s="135"/>
      <c r="C16" s="14"/>
      <c r="D16" s="13"/>
      <c r="E16" s="14"/>
      <c r="G16" s="134"/>
      <c r="H16" s="14"/>
      <c r="I16" s="13"/>
      <c r="J16" s="14"/>
      <c r="U16" s="15" t="str">
        <f>IF(男子名簿!$Q16="","",VLOOKUP(男子名簿!$Q16,$B$9:$C$38,2,0))</f>
        <v/>
      </c>
      <c r="V16" s="15" t="str">
        <f>IF(男子名簿!$U16="","",VLOOKUP(男子名簿!$U16,$B$9:$C$38,2,0))</f>
        <v/>
      </c>
      <c r="W16" s="15" t="str">
        <f>IF(男子名簿!$Y16="","",VLOOKUP(男子名簿!$Y16,$B$9:$C$38,2,0))</f>
        <v/>
      </c>
      <c r="X16" s="15" t="str">
        <f>IF(男子名簿!$AC16="","",VLOOKUP(男子名簿!$AC16,$D$9:$E$38,2,0))</f>
        <v/>
      </c>
      <c r="Y16" s="15" t="str">
        <f>IF(男子名簿!$AG16="","",VLOOKUP(男子名簿!$AG16,$D$9:$E$38,2,0))</f>
        <v/>
      </c>
      <c r="AA16" s="15" t="str">
        <f>IF(女子名簿!$Q16="","",VLOOKUP(女子名簿!$Q16,$G$9:$H$38,2,0))</f>
        <v/>
      </c>
      <c r="AB16" s="15" t="str">
        <f>IF(女子名簿!$U16="","",VLOOKUP(女子名簿!$U16,$G$9:$H$38,2,0))</f>
        <v/>
      </c>
      <c r="AC16" s="15" t="str">
        <f>IF(女子名簿!$Y16="","",VLOOKUP(女子名簿!$Y16,$G$9:$H$38,2,0))</f>
        <v/>
      </c>
      <c r="AD16" s="15" t="str">
        <f>IF(女子名簿!$AC16="","",VLOOKUP(女子名簿!$AC16,$I$9:$J$38,2,0))</f>
        <v/>
      </c>
      <c r="AE16" s="15" t="str">
        <f>IF(女子名簿!$AG16="","",VLOOKUP(女子名簿!$AG16,$I$9:$J$38,2,0))</f>
        <v/>
      </c>
    </row>
    <row r="17" spans="2:31" x14ac:dyDescent="0.3">
      <c r="B17" s="135"/>
      <c r="C17" s="14"/>
      <c r="D17" s="13"/>
      <c r="E17" s="14"/>
      <c r="G17" s="134"/>
      <c r="H17" s="12"/>
      <c r="I17" s="13"/>
      <c r="J17" s="14"/>
      <c r="U17" s="15" t="str">
        <f>IF(男子名簿!$Q17="","",VLOOKUP(男子名簿!$Q17,$B$9:$C$38,2,0))</f>
        <v/>
      </c>
      <c r="V17" s="15" t="str">
        <f>IF(男子名簿!$U17="","",VLOOKUP(男子名簿!$U17,$B$9:$C$38,2,0))</f>
        <v/>
      </c>
      <c r="W17" s="15" t="str">
        <f>IF(男子名簿!$Y17="","",VLOOKUP(男子名簿!$Y17,$B$9:$C$38,2,0))</f>
        <v/>
      </c>
      <c r="X17" s="15" t="str">
        <f>IF(男子名簿!$AC17="","",VLOOKUP(男子名簿!$AC17,$D$9:$E$38,2,0))</f>
        <v/>
      </c>
      <c r="Y17" s="15" t="str">
        <f>IF(男子名簿!$AG17="","",VLOOKUP(男子名簿!$AG17,$D$9:$E$38,2,0))</f>
        <v/>
      </c>
      <c r="AA17" s="15" t="str">
        <f>IF(女子名簿!$Q17="","",VLOOKUP(女子名簿!$Q17,$G$9:$H$38,2,0))</f>
        <v/>
      </c>
      <c r="AB17" s="15" t="str">
        <f>IF(女子名簿!$U17="","",VLOOKUP(女子名簿!$U17,$G$9:$H$38,2,0))</f>
        <v/>
      </c>
      <c r="AC17" s="15" t="str">
        <f>IF(女子名簿!$Y17="","",VLOOKUP(女子名簿!$Y17,$G$9:$H$38,2,0))</f>
        <v/>
      </c>
      <c r="AD17" s="15" t="str">
        <f>IF(女子名簿!$AC17="","",VLOOKUP(女子名簿!$AC17,$I$9:$J$38,2,0))</f>
        <v/>
      </c>
      <c r="AE17" s="15" t="str">
        <f>IF(女子名簿!$AG17="","",VLOOKUP(女子名簿!$AG17,$I$9:$J$38,2,0))</f>
        <v/>
      </c>
    </row>
    <row r="18" spans="2:31" x14ac:dyDescent="0.3">
      <c r="B18" s="135"/>
      <c r="C18" s="14"/>
      <c r="D18" s="13"/>
      <c r="E18" s="14"/>
      <c r="G18" s="134"/>
      <c r="H18" s="14"/>
      <c r="I18" s="13"/>
      <c r="J18" s="14"/>
      <c r="U18" s="15" t="str">
        <f>IF(男子名簿!$Q18="","",VLOOKUP(男子名簿!$Q18,$B$9:$C$38,2,0))</f>
        <v/>
      </c>
      <c r="V18" s="15" t="str">
        <f>IF(男子名簿!$U18="","",VLOOKUP(男子名簿!$U18,$B$9:$C$38,2,0))</f>
        <v/>
      </c>
      <c r="W18" s="15" t="str">
        <f>IF(男子名簿!$Y18="","",VLOOKUP(男子名簿!$Y18,$B$9:$C$38,2,0))</f>
        <v/>
      </c>
      <c r="X18" s="15" t="str">
        <f>IF(男子名簿!$AC18="","",VLOOKUP(男子名簿!$AC18,$D$9:$E$38,2,0))</f>
        <v/>
      </c>
      <c r="Y18" s="15" t="str">
        <f>IF(男子名簿!$AG18="","",VLOOKUP(男子名簿!$AG18,$D$9:$E$38,2,0))</f>
        <v/>
      </c>
      <c r="AA18" s="15" t="str">
        <f>IF(女子名簿!$Q18="","",VLOOKUP(女子名簿!$Q18,$G$9:$H$38,2,0))</f>
        <v/>
      </c>
      <c r="AB18" s="15" t="str">
        <f>IF(女子名簿!$U18="","",VLOOKUP(女子名簿!$U18,$G$9:$H$38,2,0))</f>
        <v/>
      </c>
      <c r="AC18" s="15" t="str">
        <f>IF(女子名簿!$Y18="","",VLOOKUP(女子名簿!$Y18,$G$9:$H$38,2,0))</f>
        <v/>
      </c>
      <c r="AD18" s="15" t="str">
        <f>IF(女子名簿!$AC18="","",VLOOKUP(女子名簿!$AC18,$I$9:$J$38,2,0))</f>
        <v/>
      </c>
      <c r="AE18" s="15" t="str">
        <f>IF(女子名簿!$AG18="","",VLOOKUP(女子名簿!$AG18,$I$9:$J$38,2,0))</f>
        <v/>
      </c>
    </row>
    <row r="19" spans="2:31" x14ac:dyDescent="0.3">
      <c r="B19" s="135"/>
      <c r="C19" s="14"/>
      <c r="D19" s="13"/>
      <c r="E19" s="14"/>
      <c r="G19" s="134"/>
      <c r="H19" s="12"/>
      <c r="I19" s="13"/>
      <c r="J19" s="14"/>
      <c r="U19" s="15" t="str">
        <f>IF(男子名簿!$Q19="","",VLOOKUP(男子名簿!$Q19,$B$9:$C$38,2,0))</f>
        <v/>
      </c>
      <c r="V19" s="15" t="str">
        <f>IF(男子名簿!$U19="","",VLOOKUP(男子名簿!$U19,$B$9:$C$38,2,0))</f>
        <v/>
      </c>
      <c r="W19" s="15" t="str">
        <f>IF(男子名簿!$Y19="","",VLOOKUP(男子名簿!$Y19,$B$9:$C$38,2,0))</f>
        <v/>
      </c>
      <c r="X19" s="15" t="str">
        <f>IF(男子名簿!$AC19="","",VLOOKUP(男子名簿!$AC19,$D$9:$E$38,2,0))</f>
        <v/>
      </c>
      <c r="Y19" s="15" t="str">
        <f>IF(男子名簿!$AG19="","",VLOOKUP(男子名簿!$AG19,$D$9:$E$38,2,0))</f>
        <v/>
      </c>
      <c r="AA19" s="15" t="str">
        <f>IF(女子名簿!$Q19="","",VLOOKUP(女子名簿!$Q19,$G$9:$H$38,2,0))</f>
        <v/>
      </c>
      <c r="AB19" s="15" t="str">
        <f>IF(女子名簿!$U19="","",VLOOKUP(女子名簿!$U19,$G$9:$H$38,2,0))</f>
        <v/>
      </c>
      <c r="AC19" s="15" t="str">
        <f>IF(女子名簿!$Y19="","",VLOOKUP(女子名簿!$Y19,$G$9:$H$38,2,0))</f>
        <v/>
      </c>
      <c r="AD19" s="15" t="str">
        <f>IF(女子名簿!$AC19="","",VLOOKUP(女子名簿!$AC19,$I$9:$J$38,2,0))</f>
        <v/>
      </c>
      <c r="AE19" s="15" t="str">
        <f>IF(女子名簿!$AG19="","",VLOOKUP(女子名簿!$AG19,$I$9:$J$38,2,0))</f>
        <v/>
      </c>
    </row>
    <row r="20" spans="2:31" x14ac:dyDescent="0.3">
      <c r="B20" s="135"/>
      <c r="C20" s="14"/>
      <c r="D20" s="13"/>
      <c r="E20" s="14"/>
      <c r="G20" s="134"/>
      <c r="H20" s="14"/>
      <c r="I20" s="13"/>
      <c r="J20" s="14"/>
      <c r="U20" s="15" t="str">
        <f>IF(男子名簿!$Q20="","",VLOOKUP(男子名簿!$Q20,$B$9:$C$38,2,0))</f>
        <v/>
      </c>
      <c r="V20" s="15" t="str">
        <f>IF(男子名簿!$U20="","",VLOOKUP(男子名簿!$U20,$B$9:$C$38,2,0))</f>
        <v/>
      </c>
      <c r="W20" s="15" t="str">
        <f>IF(男子名簿!$Y20="","",VLOOKUP(男子名簿!$Y20,$B$9:$C$38,2,0))</f>
        <v/>
      </c>
      <c r="X20" s="15" t="str">
        <f>IF(男子名簿!$AC20="","",VLOOKUP(男子名簿!$AC20,$D$9:$E$38,2,0))</f>
        <v/>
      </c>
      <c r="Y20" s="15" t="str">
        <f>IF(男子名簿!$AG20="","",VLOOKUP(男子名簿!$AG20,$D$9:$E$38,2,0))</f>
        <v/>
      </c>
      <c r="AA20" s="15" t="str">
        <f>IF(女子名簿!$Q20="","",VLOOKUP(女子名簿!$Q20,$G$9:$H$38,2,0))</f>
        <v/>
      </c>
      <c r="AB20" s="15" t="str">
        <f>IF(女子名簿!$U20="","",VLOOKUP(女子名簿!$U20,$G$9:$H$38,2,0))</f>
        <v/>
      </c>
      <c r="AC20" s="15" t="str">
        <f>IF(女子名簿!$Y20="","",VLOOKUP(女子名簿!$Y20,$G$9:$H$38,2,0))</f>
        <v/>
      </c>
      <c r="AD20" s="15" t="str">
        <f>IF(女子名簿!$AC20="","",VLOOKUP(女子名簿!$AC20,$I$9:$J$38,2,0))</f>
        <v/>
      </c>
      <c r="AE20" s="15" t="str">
        <f>IF(女子名簿!$AG20="","",VLOOKUP(女子名簿!$AG20,$I$9:$J$38,2,0))</f>
        <v/>
      </c>
    </row>
    <row r="21" spans="2:31" x14ac:dyDescent="0.3">
      <c r="B21" s="135"/>
      <c r="C21" s="14"/>
      <c r="D21" s="13"/>
      <c r="E21" s="14"/>
      <c r="G21" s="134"/>
      <c r="H21" s="12"/>
      <c r="I21" s="13"/>
      <c r="J21" s="14"/>
      <c r="U21" s="15" t="str">
        <f>IF(男子名簿!$Q21="","",VLOOKUP(男子名簿!$Q21,$B$9:$C$38,2,0))</f>
        <v/>
      </c>
      <c r="V21" s="15" t="str">
        <f>IF(男子名簿!$U21="","",VLOOKUP(男子名簿!$U21,$B$9:$C$38,2,0))</f>
        <v/>
      </c>
      <c r="W21" s="15" t="str">
        <f>IF(男子名簿!$Y21="","",VLOOKUP(男子名簿!$Y21,$B$9:$C$38,2,0))</f>
        <v/>
      </c>
      <c r="X21" s="15" t="str">
        <f>IF(男子名簿!$AC21="","",VLOOKUP(男子名簿!$AC21,$D$9:$E$38,2,0))</f>
        <v/>
      </c>
      <c r="Y21" s="15" t="str">
        <f>IF(男子名簿!$AG21="","",VLOOKUP(男子名簿!$AG21,$D$9:$E$38,2,0))</f>
        <v/>
      </c>
      <c r="AA21" s="15" t="str">
        <f>IF(女子名簿!$Q21="","",VLOOKUP(女子名簿!$Q21,$G$9:$H$38,2,0))</f>
        <v/>
      </c>
      <c r="AB21" s="15" t="str">
        <f>IF(女子名簿!$U21="","",VLOOKUP(女子名簿!$U21,$G$9:$H$38,2,0))</f>
        <v/>
      </c>
      <c r="AC21" s="15" t="str">
        <f>IF(女子名簿!$Y21="","",VLOOKUP(女子名簿!$Y21,$G$9:$H$38,2,0))</f>
        <v/>
      </c>
      <c r="AD21" s="15" t="str">
        <f>IF(女子名簿!$AC21="","",VLOOKUP(女子名簿!$AC21,$I$9:$J$38,2,0))</f>
        <v/>
      </c>
      <c r="AE21" s="15" t="str">
        <f>IF(女子名簿!$AG21="","",VLOOKUP(女子名簿!$AG21,$I$9:$J$38,2,0))</f>
        <v/>
      </c>
    </row>
    <row r="22" spans="2:31" x14ac:dyDescent="0.3">
      <c r="B22" s="135"/>
      <c r="C22" s="14"/>
      <c r="D22" s="13"/>
      <c r="E22" s="14"/>
      <c r="G22" s="134"/>
      <c r="H22" s="14"/>
      <c r="I22" s="13"/>
      <c r="J22" s="14"/>
      <c r="U22" s="15" t="str">
        <f>IF(男子名簿!$Q22="","",VLOOKUP(男子名簿!$Q22,$B$9:$C$38,2,0))</f>
        <v/>
      </c>
      <c r="V22" s="15" t="str">
        <f>IF(男子名簿!$U22="","",VLOOKUP(男子名簿!$U22,$B$9:$C$38,2,0))</f>
        <v/>
      </c>
      <c r="W22" s="15" t="str">
        <f>IF(男子名簿!$Y22="","",VLOOKUP(男子名簿!$Y22,$B$9:$C$38,2,0))</f>
        <v/>
      </c>
      <c r="X22" s="15" t="str">
        <f>IF(男子名簿!$AC22="","",VLOOKUP(男子名簿!$AC22,$D$9:$E$38,2,0))</f>
        <v/>
      </c>
      <c r="Y22" s="15" t="str">
        <f>IF(男子名簿!$AG22="","",VLOOKUP(男子名簿!$AG22,$D$9:$E$38,2,0))</f>
        <v/>
      </c>
      <c r="AA22" s="15" t="str">
        <f>IF(女子名簿!$Q22="","",VLOOKUP(女子名簿!$Q22,$G$9:$H$38,2,0))</f>
        <v/>
      </c>
      <c r="AB22" s="15" t="str">
        <f>IF(女子名簿!$U22="","",VLOOKUP(女子名簿!$U22,$G$9:$H$38,2,0))</f>
        <v/>
      </c>
      <c r="AC22" s="15" t="str">
        <f>IF(女子名簿!$Y22="","",VLOOKUP(女子名簿!$Y22,$G$9:$H$38,2,0))</f>
        <v/>
      </c>
      <c r="AD22" s="15" t="str">
        <f>IF(女子名簿!$AC22="","",VLOOKUP(女子名簿!$AC22,$I$9:$J$38,2,0))</f>
        <v/>
      </c>
      <c r="AE22" s="15" t="str">
        <f>IF(女子名簿!$AG22="","",VLOOKUP(女子名簿!$AG22,$I$9:$J$38,2,0))</f>
        <v/>
      </c>
    </row>
    <row r="23" spans="2:31" x14ac:dyDescent="0.3">
      <c r="B23" s="135"/>
      <c r="C23" s="14"/>
      <c r="D23" s="13"/>
      <c r="E23" s="14"/>
      <c r="G23" s="134"/>
      <c r="H23" s="12"/>
      <c r="I23" s="13"/>
      <c r="J23" s="14"/>
      <c r="U23" s="15" t="str">
        <f>IF(男子名簿!$Q23="","",VLOOKUP(男子名簿!$Q23,$B$9:$C$38,2,0))</f>
        <v/>
      </c>
      <c r="V23" s="15" t="str">
        <f>IF(男子名簿!$U23="","",VLOOKUP(男子名簿!$U23,$B$9:$C$38,2,0))</f>
        <v/>
      </c>
      <c r="W23" s="15" t="str">
        <f>IF(男子名簿!$Y23="","",VLOOKUP(男子名簿!$Y23,$B$9:$C$38,2,0))</f>
        <v/>
      </c>
      <c r="X23" s="15" t="str">
        <f>IF(男子名簿!$AC23="","",VLOOKUP(男子名簿!$AC23,$D$9:$E$38,2,0))</f>
        <v/>
      </c>
      <c r="Y23" s="15" t="str">
        <f>IF(男子名簿!$AG23="","",VLOOKUP(男子名簿!$AG23,$D$9:$E$38,2,0))</f>
        <v/>
      </c>
      <c r="AA23" s="15" t="str">
        <f>IF(女子名簿!$Q23="","",VLOOKUP(女子名簿!$Q23,$G$9:$H$38,2,0))</f>
        <v/>
      </c>
      <c r="AB23" s="15" t="str">
        <f>IF(女子名簿!$U23="","",VLOOKUP(女子名簿!$U23,$G$9:$H$38,2,0))</f>
        <v/>
      </c>
      <c r="AC23" s="15" t="str">
        <f>IF(女子名簿!$Y23="","",VLOOKUP(女子名簿!$Y23,$G$9:$H$38,2,0))</f>
        <v/>
      </c>
      <c r="AD23" s="15" t="str">
        <f>IF(女子名簿!$AC23="","",VLOOKUP(女子名簿!$AC23,$I$9:$J$38,2,0))</f>
        <v/>
      </c>
      <c r="AE23" s="15" t="str">
        <f>IF(女子名簿!$AG23="","",VLOOKUP(女子名簿!$AG23,$I$9:$J$38,2,0))</f>
        <v/>
      </c>
    </row>
    <row r="24" spans="2:31" x14ac:dyDescent="0.3">
      <c r="B24" s="135"/>
      <c r="C24" s="14"/>
      <c r="D24" s="13"/>
      <c r="E24" s="14"/>
      <c r="G24" s="134"/>
      <c r="H24" s="14"/>
      <c r="I24" s="13"/>
      <c r="J24" s="14"/>
      <c r="U24" s="15" t="str">
        <f>IF(男子名簿!$Q24="","",VLOOKUP(男子名簿!$Q24,$B$9:$C$38,2,0))</f>
        <v/>
      </c>
      <c r="V24" s="15" t="str">
        <f>IF(男子名簿!$U24="","",VLOOKUP(男子名簿!$U24,$B$9:$C$38,2,0))</f>
        <v/>
      </c>
      <c r="W24" s="15" t="str">
        <f>IF(男子名簿!$Y24="","",VLOOKUP(男子名簿!$Y24,$B$9:$C$38,2,0))</f>
        <v/>
      </c>
      <c r="X24" s="15" t="str">
        <f>IF(男子名簿!$AC24="","",VLOOKUP(男子名簿!$AC24,$D$9:$E$38,2,0))</f>
        <v/>
      </c>
      <c r="Y24" s="15" t="str">
        <f>IF(男子名簿!$AG24="","",VLOOKUP(男子名簿!$AG24,$D$9:$E$38,2,0))</f>
        <v/>
      </c>
      <c r="AA24" s="15" t="str">
        <f>IF(女子名簿!$Q24="","",VLOOKUP(女子名簿!$Q24,$G$9:$H$38,2,0))</f>
        <v/>
      </c>
      <c r="AB24" s="15" t="str">
        <f>IF(女子名簿!$U24="","",VLOOKUP(女子名簿!$U24,$G$9:$H$38,2,0))</f>
        <v/>
      </c>
      <c r="AC24" s="15" t="str">
        <f>IF(女子名簿!$Y24="","",VLOOKUP(女子名簿!$Y24,$G$9:$H$38,2,0))</f>
        <v/>
      </c>
      <c r="AD24" s="15" t="str">
        <f>IF(女子名簿!$AC24="","",VLOOKUP(女子名簿!$AC24,$I$9:$J$38,2,0))</f>
        <v/>
      </c>
      <c r="AE24" s="15" t="str">
        <f>IF(女子名簿!$AG24="","",VLOOKUP(女子名簿!$AG24,$I$9:$J$38,2,0))</f>
        <v/>
      </c>
    </row>
    <row r="25" spans="2:31" x14ac:dyDescent="0.3">
      <c r="B25" s="135"/>
      <c r="C25" s="14"/>
      <c r="D25" s="13"/>
      <c r="E25" s="14"/>
      <c r="G25" s="134"/>
      <c r="H25" s="12"/>
      <c r="I25" s="13"/>
      <c r="J25" s="14"/>
      <c r="U25" s="15" t="str">
        <f>IF(男子名簿!$Q25="","",VLOOKUP(男子名簿!$Q25,$B$9:$C$38,2,0))</f>
        <v/>
      </c>
      <c r="V25" s="15" t="str">
        <f>IF(男子名簿!$U25="","",VLOOKUP(男子名簿!$U25,$B$9:$C$38,2,0))</f>
        <v/>
      </c>
      <c r="W25" s="15" t="str">
        <f>IF(男子名簿!$Y25="","",VLOOKUP(男子名簿!$Y25,$B$9:$C$38,2,0))</f>
        <v/>
      </c>
      <c r="X25" s="15" t="str">
        <f>IF(男子名簿!$AC25="","",VLOOKUP(男子名簿!$AC25,$D$9:$E$38,2,0))</f>
        <v/>
      </c>
      <c r="Y25" s="15" t="str">
        <f>IF(男子名簿!$AG25="","",VLOOKUP(男子名簿!$AG25,$D$9:$E$38,2,0))</f>
        <v/>
      </c>
      <c r="AA25" s="15" t="str">
        <f>IF(女子名簿!$Q25="","",VLOOKUP(女子名簿!$Q25,$G$9:$H$38,2,0))</f>
        <v/>
      </c>
      <c r="AB25" s="15" t="str">
        <f>IF(女子名簿!$U25="","",VLOOKUP(女子名簿!$U25,$G$9:$H$38,2,0))</f>
        <v/>
      </c>
      <c r="AC25" s="15" t="str">
        <f>IF(女子名簿!$Y25="","",VLOOKUP(女子名簿!$Y25,$G$9:$H$38,2,0))</f>
        <v/>
      </c>
      <c r="AD25" s="15" t="str">
        <f>IF(女子名簿!$AC25="","",VLOOKUP(女子名簿!$AC25,$I$9:$J$38,2,0))</f>
        <v/>
      </c>
      <c r="AE25" s="15" t="str">
        <f>IF(女子名簿!$AG25="","",VLOOKUP(女子名簿!$AG25,$I$9:$J$38,2,0))</f>
        <v/>
      </c>
    </row>
    <row r="26" spans="2:31" x14ac:dyDescent="0.3">
      <c r="B26" s="135"/>
      <c r="C26" s="14"/>
      <c r="D26" s="13"/>
      <c r="E26" s="14"/>
      <c r="G26" s="134"/>
      <c r="H26" s="14"/>
      <c r="I26" s="13"/>
      <c r="J26" s="14"/>
      <c r="U26" s="15" t="str">
        <f>IF(男子名簿!$Q26="","",VLOOKUP(男子名簿!$Q26,$B$9:$C$38,2,0))</f>
        <v/>
      </c>
      <c r="V26" s="15" t="str">
        <f>IF(男子名簿!$U26="","",VLOOKUP(男子名簿!$U26,$B$9:$C$38,2,0))</f>
        <v/>
      </c>
      <c r="W26" s="15" t="str">
        <f>IF(男子名簿!$Y26="","",VLOOKUP(男子名簿!$Y26,$B$9:$C$38,2,0))</f>
        <v/>
      </c>
      <c r="X26" s="15" t="str">
        <f>IF(男子名簿!$AC26="","",VLOOKUP(男子名簿!$AC26,$D$9:$E$38,2,0))</f>
        <v/>
      </c>
      <c r="Y26" s="15" t="str">
        <f>IF(男子名簿!$AG26="","",VLOOKUP(男子名簿!$AG26,$D$9:$E$38,2,0))</f>
        <v/>
      </c>
      <c r="AA26" s="15" t="str">
        <f>IF(女子名簿!$Q26="","",VLOOKUP(女子名簿!$Q26,$G$9:$H$38,2,0))</f>
        <v/>
      </c>
      <c r="AB26" s="15" t="str">
        <f>IF(女子名簿!$U26="","",VLOOKUP(女子名簿!$U26,$G$9:$H$38,2,0))</f>
        <v/>
      </c>
      <c r="AC26" s="15" t="str">
        <f>IF(女子名簿!$Y26="","",VLOOKUP(女子名簿!$Y26,$G$9:$H$38,2,0))</f>
        <v/>
      </c>
      <c r="AD26" s="15" t="str">
        <f>IF(女子名簿!$AC26="","",VLOOKUP(女子名簿!$AC26,$I$9:$J$38,2,0))</f>
        <v/>
      </c>
      <c r="AE26" s="15" t="str">
        <f>IF(女子名簿!$AG26="","",VLOOKUP(女子名簿!$AG26,$I$9:$J$38,2,0))</f>
        <v/>
      </c>
    </row>
    <row r="27" spans="2:31" x14ac:dyDescent="0.3">
      <c r="B27" s="135"/>
      <c r="C27" s="14"/>
      <c r="D27" s="13"/>
      <c r="E27" s="14"/>
      <c r="G27" s="134"/>
      <c r="H27" s="12"/>
      <c r="I27" s="13"/>
      <c r="J27" s="14"/>
      <c r="U27" s="15" t="str">
        <f>IF(男子名簿!$Q27="","",VLOOKUP(男子名簿!$Q27,$B$9:$C$38,2,0))</f>
        <v/>
      </c>
      <c r="V27" s="15" t="str">
        <f>IF(男子名簿!$U27="","",VLOOKUP(男子名簿!$U27,$B$9:$C$38,2,0))</f>
        <v/>
      </c>
      <c r="W27" s="15" t="str">
        <f>IF(男子名簿!$Y27="","",VLOOKUP(男子名簿!$Y27,$B$9:$C$38,2,0))</f>
        <v/>
      </c>
      <c r="X27" s="15" t="str">
        <f>IF(男子名簿!$AC27="","",VLOOKUP(男子名簿!$AC27,$D$9:$E$38,2,0))</f>
        <v/>
      </c>
      <c r="Y27" s="15" t="str">
        <f>IF(男子名簿!$AG27="","",VLOOKUP(男子名簿!$AG27,$D$9:$E$38,2,0))</f>
        <v/>
      </c>
      <c r="AA27" s="15" t="str">
        <f>IF(女子名簿!$Q27="","",VLOOKUP(女子名簿!$Q27,$G$9:$H$38,2,0))</f>
        <v/>
      </c>
      <c r="AB27" s="15" t="str">
        <f>IF(女子名簿!$U27="","",VLOOKUP(女子名簿!$U27,$G$9:$H$38,2,0))</f>
        <v/>
      </c>
      <c r="AC27" s="15" t="str">
        <f>IF(女子名簿!$Y27="","",VLOOKUP(女子名簿!$Y27,$G$9:$H$38,2,0))</f>
        <v/>
      </c>
      <c r="AD27" s="15" t="str">
        <f>IF(女子名簿!$AC27="","",VLOOKUP(女子名簿!$AC27,$I$9:$J$38,2,0))</f>
        <v/>
      </c>
      <c r="AE27" s="15" t="str">
        <f>IF(女子名簿!$AG27="","",VLOOKUP(女子名簿!$AG27,$I$9:$J$38,2,0))</f>
        <v/>
      </c>
    </row>
    <row r="28" spans="2:31" x14ac:dyDescent="0.3">
      <c r="B28" s="135"/>
      <c r="C28" s="14"/>
      <c r="D28" s="13"/>
      <c r="E28" s="14"/>
      <c r="G28" s="134"/>
      <c r="H28" s="14"/>
      <c r="I28" s="13"/>
      <c r="J28" s="14"/>
      <c r="U28" s="15" t="str">
        <f>IF(男子名簿!$Q28="","",VLOOKUP(男子名簿!$Q28,$B$9:$C$38,2,0))</f>
        <v/>
      </c>
      <c r="V28" s="15" t="str">
        <f>IF(男子名簿!$U28="","",VLOOKUP(男子名簿!$U28,$B$9:$C$38,2,0))</f>
        <v/>
      </c>
      <c r="W28" s="15" t="str">
        <f>IF(男子名簿!$Y28="","",VLOOKUP(男子名簿!$Y28,$B$9:$C$38,2,0))</f>
        <v/>
      </c>
      <c r="X28" s="15" t="str">
        <f>IF(男子名簿!$AC28="","",VLOOKUP(男子名簿!$AC28,$D$9:$E$38,2,0))</f>
        <v/>
      </c>
      <c r="Y28" s="15" t="str">
        <f>IF(男子名簿!$AG28="","",VLOOKUP(男子名簿!$AG28,$D$9:$E$38,2,0))</f>
        <v/>
      </c>
      <c r="AA28" s="15" t="str">
        <f>IF(女子名簿!$Q28="","",VLOOKUP(女子名簿!$Q28,$G$9:$H$38,2,0))</f>
        <v/>
      </c>
      <c r="AB28" s="15" t="str">
        <f>IF(女子名簿!$U28="","",VLOOKUP(女子名簿!$U28,$G$9:$H$38,2,0))</f>
        <v/>
      </c>
      <c r="AC28" s="15" t="str">
        <f>IF(女子名簿!$Y28="","",VLOOKUP(女子名簿!$Y28,$G$9:$H$38,2,0))</f>
        <v/>
      </c>
      <c r="AD28" s="15" t="str">
        <f>IF(女子名簿!$AC28="","",VLOOKUP(女子名簿!$AC28,$I$9:$J$38,2,0))</f>
        <v/>
      </c>
      <c r="AE28" s="15" t="str">
        <f>IF(女子名簿!$AG28="","",VLOOKUP(女子名簿!$AG28,$I$9:$J$38,2,0))</f>
        <v/>
      </c>
    </row>
    <row r="29" spans="2:31" x14ac:dyDescent="0.3">
      <c r="B29" s="135"/>
      <c r="C29" s="14"/>
      <c r="D29" s="13"/>
      <c r="E29" s="14"/>
      <c r="G29" s="134"/>
      <c r="H29" s="12"/>
      <c r="I29" s="13"/>
      <c r="J29" s="14"/>
      <c r="U29" s="15" t="str">
        <f>IF(男子名簿!$Q29="","",VLOOKUP(男子名簿!$Q29,$B$9:$C$38,2,0))</f>
        <v/>
      </c>
      <c r="V29" s="15" t="str">
        <f>IF(男子名簿!$U29="","",VLOOKUP(男子名簿!$U29,$B$9:$C$38,2,0))</f>
        <v/>
      </c>
      <c r="W29" s="15" t="str">
        <f>IF(男子名簿!$Y29="","",VLOOKUP(男子名簿!$Y29,$B$9:$C$38,2,0))</f>
        <v/>
      </c>
      <c r="X29" s="15" t="str">
        <f>IF(男子名簿!$AC29="","",VLOOKUP(男子名簿!$AC29,$D$9:$E$38,2,0))</f>
        <v/>
      </c>
      <c r="Y29" s="15" t="str">
        <f>IF(男子名簿!$AG29="","",VLOOKUP(男子名簿!$AG29,$D$9:$E$38,2,0))</f>
        <v/>
      </c>
      <c r="AA29" s="15" t="str">
        <f>IF(女子名簿!$Q29="","",VLOOKUP(女子名簿!$Q29,$G$9:$H$38,2,0))</f>
        <v/>
      </c>
      <c r="AB29" s="15" t="str">
        <f>IF(女子名簿!$U29="","",VLOOKUP(女子名簿!$U29,$G$9:$H$38,2,0))</f>
        <v/>
      </c>
      <c r="AC29" s="15" t="str">
        <f>IF(女子名簿!$Y29="","",VLOOKUP(女子名簿!$Y29,$G$9:$H$38,2,0))</f>
        <v/>
      </c>
      <c r="AD29" s="15" t="str">
        <f>IF(女子名簿!$AC29="","",VLOOKUP(女子名簿!$AC29,$I$9:$J$38,2,0))</f>
        <v/>
      </c>
      <c r="AE29" s="15" t="str">
        <f>IF(女子名簿!$AG29="","",VLOOKUP(女子名簿!$AG29,$I$9:$J$38,2,0))</f>
        <v/>
      </c>
    </row>
    <row r="30" spans="2:31" x14ac:dyDescent="0.3">
      <c r="B30" s="135"/>
      <c r="C30" s="14"/>
      <c r="D30" s="13"/>
      <c r="E30" s="14"/>
      <c r="G30" s="134"/>
      <c r="H30" s="14"/>
      <c r="I30" s="13"/>
      <c r="J30" s="14"/>
      <c r="U30" s="15" t="str">
        <f>IF(男子名簿!$Q30="","",VLOOKUP(男子名簿!$Q30,$B$9:$C$38,2,0))</f>
        <v/>
      </c>
      <c r="V30" s="15" t="str">
        <f>IF(男子名簿!$U30="","",VLOOKUP(男子名簿!$U30,$B$9:$C$38,2,0))</f>
        <v/>
      </c>
      <c r="W30" s="15" t="str">
        <f>IF(男子名簿!$Y30="","",VLOOKUP(男子名簿!$Y30,$B$9:$C$38,2,0))</f>
        <v/>
      </c>
      <c r="X30" s="15" t="str">
        <f>IF(男子名簿!$AC30="","",VLOOKUP(男子名簿!$AC30,$D$9:$E$38,2,0))</f>
        <v/>
      </c>
      <c r="Y30" s="15" t="str">
        <f>IF(男子名簿!$AG30="","",VLOOKUP(男子名簿!$AG30,$D$9:$E$38,2,0))</f>
        <v/>
      </c>
      <c r="AA30" s="15" t="str">
        <f>IF(女子名簿!$Q30="","",VLOOKUP(女子名簿!$Q30,$G$9:$H$38,2,0))</f>
        <v/>
      </c>
      <c r="AB30" s="15" t="str">
        <f>IF(女子名簿!$U30="","",VLOOKUP(女子名簿!$U30,$G$9:$H$38,2,0))</f>
        <v/>
      </c>
      <c r="AC30" s="15" t="str">
        <f>IF(女子名簿!$Y30="","",VLOOKUP(女子名簿!$Y30,$G$9:$H$38,2,0))</f>
        <v/>
      </c>
      <c r="AD30" s="15" t="str">
        <f>IF(女子名簿!$AC30="","",VLOOKUP(女子名簿!$AC30,$I$9:$J$38,2,0))</f>
        <v/>
      </c>
      <c r="AE30" s="15" t="str">
        <f>IF(女子名簿!$AG30="","",VLOOKUP(女子名簿!$AG30,$I$9:$J$38,2,0))</f>
        <v/>
      </c>
    </row>
    <row r="31" spans="2:31" x14ac:dyDescent="0.3">
      <c r="B31" s="135"/>
      <c r="C31" s="14"/>
      <c r="D31" s="13"/>
      <c r="E31" s="14"/>
      <c r="G31" s="134"/>
      <c r="H31" s="12"/>
      <c r="I31" s="13"/>
      <c r="J31" s="14"/>
      <c r="U31" s="15" t="str">
        <f>IF(男子名簿!$Q31="","",VLOOKUP(男子名簿!$Q31,$B$9:$C$38,2,0))</f>
        <v/>
      </c>
      <c r="V31" s="15" t="str">
        <f>IF(男子名簿!$U31="","",VLOOKUP(男子名簿!$U31,$B$9:$C$38,2,0))</f>
        <v/>
      </c>
      <c r="W31" s="15" t="str">
        <f>IF(男子名簿!$Y31="","",VLOOKUP(男子名簿!$Y31,$B$9:$C$38,2,0))</f>
        <v/>
      </c>
      <c r="X31" s="15" t="str">
        <f>IF(男子名簿!$AC31="","",VLOOKUP(男子名簿!$AC31,$D$9:$E$38,2,0))</f>
        <v/>
      </c>
      <c r="Y31" s="15" t="str">
        <f>IF(男子名簿!$AG31="","",VLOOKUP(男子名簿!$AG31,$D$9:$E$38,2,0))</f>
        <v/>
      </c>
      <c r="AA31" s="15" t="str">
        <f>IF(女子名簿!$Q31="","",VLOOKUP(女子名簿!$Q31,$G$9:$H$38,2,0))</f>
        <v/>
      </c>
      <c r="AB31" s="15" t="str">
        <f>IF(女子名簿!$U31="","",VLOOKUP(女子名簿!$U31,$G$9:$H$38,2,0))</f>
        <v/>
      </c>
      <c r="AC31" s="15" t="str">
        <f>IF(女子名簿!$Y31="","",VLOOKUP(女子名簿!$Y31,$G$9:$H$38,2,0))</f>
        <v/>
      </c>
      <c r="AD31" s="15" t="str">
        <f>IF(女子名簿!$AC31="","",VLOOKUP(女子名簿!$AC31,$I$9:$J$38,2,0))</f>
        <v/>
      </c>
      <c r="AE31" s="15" t="str">
        <f>IF(女子名簿!$AG31="","",VLOOKUP(女子名簿!$AG31,$I$9:$J$38,2,0))</f>
        <v/>
      </c>
    </row>
    <row r="32" spans="2:31" x14ac:dyDescent="0.3">
      <c r="B32" s="135"/>
      <c r="C32" s="14"/>
      <c r="D32" s="13"/>
      <c r="E32" s="14"/>
      <c r="G32" s="134"/>
      <c r="H32" s="14"/>
      <c r="I32" s="13"/>
      <c r="J32" s="14"/>
      <c r="U32" s="15" t="str">
        <f>IF(男子名簿!$Q32="","",VLOOKUP(男子名簿!$Q32,$B$9:$C$38,2,0))</f>
        <v/>
      </c>
      <c r="V32" s="15" t="str">
        <f>IF(男子名簿!$U32="","",VLOOKUP(男子名簿!$U32,$B$9:$C$38,2,0))</f>
        <v/>
      </c>
      <c r="W32" s="15" t="str">
        <f>IF(男子名簿!$Y32="","",VLOOKUP(男子名簿!$Y32,$B$9:$C$38,2,0))</f>
        <v/>
      </c>
      <c r="X32" s="15" t="str">
        <f>IF(男子名簿!$AC32="","",VLOOKUP(男子名簿!$AC32,$D$9:$E$38,2,0))</f>
        <v/>
      </c>
      <c r="Y32" s="15" t="str">
        <f>IF(男子名簿!$AG32="","",VLOOKUP(男子名簿!$AG32,$D$9:$E$38,2,0))</f>
        <v/>
      </c>
      <c r="AA32" s="15" t="str">
        <f>IF(女子名簿!$Q32="","",VLOOKUP(女子名簿!$Q32,$G$9:$H$38,2,0))</f>
        <v/>
      </c>
      <c r="AB32" s="15" t="str">
        <f>IF(女子名簿!$U32="","",VLOOKUP(女子名簿!$U32,$G$9:$H$38,2,0))</f>
        <v/>
      </c>
      <c r="AC32" s="15" t="str">
        <f>IF(女子名簿!$Y32="","",VLOOKUP(女子名簿!$Y32,$G$9:$H$38,2,0))</f>
        <v/>
      </c>
      <c r="AD32" s="15" t="str">
        <f>IF(女子名簿!$AC32="","",VLOOKUP(女子名簿!$AC32,$I$9:$J$38,2,0))</f>
        <v/>
      </c>
      <c r="AE32" s="15" t="str">
        <f>IF(女子名簿!$AG32="","",VLOOKUP(女子名簿!$AG32,$I$9:$J$38,2,0))</f>
        <v/>
      </c>
    </row>
    <row r="33" spans="2:31" x14ac:dyDescent="0.3">
      <c r="B33" s="135"/>
      <c r="C33" s="14"/>
      <c r="D33" s="13"/>
      <c r="E33" s="14"/>
      <c r="G33" s="134"/>
      <c r="H33" s="12"/>
      <c r="I33" s="13"/>
      <c r="J33" s="14"/>
      <c r="U33" s="15" t="str">
        <f>IF(男子名簿!$Q33="","",VLOOKUP(男子名簿!$Q33,$B$9:$C$38,2,0))</f>
        <v/>
      </c>
      <c r="V33" s="15" t="str">
        <f>IF(男子名簿!$U33="","",VLOOKUP(男子名簿!$U33,$B$9:$C$38,2,0))</f>
        <v/>
      </c>
      <c r="W33" s="15" t="str">
        <f>IF(男子名簿!$Y33="","",VLOOKUP(男子名簿!$Y33,$B$9:$C$38,2,0))</f>
        <v/>
      </c>
      <c r="X33" s="15" t="str">
        <f>IF(男子名簿!$AC33="","",VLOOKUP(男子名簿!$AC33,$D$9:$E$38,2,0))</f>
        <v/>
      </c>
      <c r="Y33" s="15" t="str">
        <f>IF(男子名簿!$AG33="","",VLOOKUP(男子名簿!$AG33,$D$9:$E$38,2,0))</f>
        <v/>
      </c>
      <c r="AA33" s="15" t="str">
        <f>IF(女子名簿!$Q33="","",VLOOKUP(女子名簿!$Q33,$G$9:$H$38,2,0))</f>
        <v/>
      </c>
      <c r="AB33" s="15" t="str">
        <f>IF(女子名簿!$U33="","",VLOOKUP(女子名簿!$U33,$G$9:$H$38,2,0))</f>
        <v/>
      </c>
      <c r="AC33" s="15" t="str">
        <f>IF(女子名簿!$Y33="","",VLOOKUP(女子名簿!$Y33,$G$9:$H$38,2,0))</f>
        <v/>
      </c>
      <c r="AD33" s="15" t="str">
        <f>IF(女子名簿!$AC33="","",VLOOKUP(女子名簿!$AC33,$I$9:$J$38,2,0))</f>
        <v/>
      </c>
      <c r="AE33" s="15" t="str">
        <f>IF(女子名簿!$AG33="","",VLOOKUP(女子名簿!$AG33,$I$9:$J$38,2,0))</f>
        <v/>
      </c>
    </row>
    <row r="34" spans="2:31" x14ac:dyDescent="0.3">
      <c r="B34" s="135"/>
      <c r="C34" s="14"/>
      <c r="D34" s="13"/>
      <c r="E34" s="14"/>
      <c r="G34" s="134"/>
      <c r="H34" s="14"/>
      <c r="I34" s="13"/>
      <c r="J34" s="14"/>
      <c r="U34" s="15" t="str">
        <f>IF(男子名簿!$Q34="","",VLOOKUP(男子名簿!$Q34,$B$9:$C$38,2,0))</f>
        <v/>
      </c>
      <c r="V34" s="15" t="str">
        <f>IF(男子名簿!$U34="","",VLOOKUP(男子名簿!$U34,$B$9:$C$38,2,0))</f>
        <v/>
      </c>
      <c r="W34" s="15" t="str">
        <f>IF(男子名簿!$Y34="","",VLOOKUP(男子名簿!$Y34,$B$9:$C$38,2,0))</f>
        <v/>
      </c>
      <c r="X34" s="15" t="str">
        <f>IF(男子名簿!$AC34="","",VLOOKUP(男子名簿!$AC34,$D$9:$E$38,2,0))</f>
        <v/>
      </c>
      <c r="Y34" s="15" t="str">
        <f>IF(男子名簿!$AG34="","",VLOOKUP(男子名簿!$AG34,$D$9:$E$38,2,0))</f>
        <v/>
      </c>
      <c r="AA34" s="15" t="str">
        <f>IF(女子名簿!$Q34="","",VLOOKUP(女子名簿!$Q34,$G$9:$H$38,2,0))</f>
        <v/>
      </c>
      <c r="AB34" s="15" t="str">
        <f>IF(女子名簿!$U34="","",VLOOKUP(女子名簿!$U34,$G$9:$H$38,2,0))</f>
        <v/>
      </c>
      <c r="AC34" s="15" t="str">
        <f>IF(女子名簿!$Y34="","",VLOOKUP(女子名簿!$Y34,$G$9:$H$38,2,0))</f>
        <v/>
      </c>
      <c r="AD34" s="15" t="str">
        <f>IF(女子名簿!$AC34="","",VLOOKUP(女子名簿!$AC34,$I$9:$J$38,2,0))</f>
        <v/>
      </c>
      <c r="AE34" s="15" t="str">
        <f>IF(女子名簿!$AG34="","",VLOOKUP(女子名簿!$AG34,$I$9:$J$38,2,0))</f>
        <v/>
      </c>
    </row>
    <row r="35" spans="2:31" x14ac:dyDescent="0.3">
      <c r="B35" s="135"/>
      <c r="C35" s="14"/>
      <c r="D35" s="13"/>
      <c r="E35" s="14"/>
      <c r="G35" s="135"/>
      <c r="H35" s="14"/>
      <c r="I35" s="13"/>
      <c r="J35" s="14"/>
      <c r="U35" s="15" t="str">
        <f>IF(男子名簿!$Q35="","",VLOOKUP(男子名簿!$Q35,$B$9:$C$38,2,0))</f>
        <v/>
      </c>
      <c r="V35" s="15" t="str">
        <f>IF(男子名簿!$U35="","",VLOOKUP(男子名簿!$U35,$B$9:$C$38,2,0))</f>
        <v/>
      </c>
      <c r="W35" s="15" t="str">
        <f>IF(男子名簿!$Y35="","",VLOOKUP(男子名簿!$Y35,$B$9:$C$38,2,0))</f>
        <v/>
      </c>
      <c r="X35" s="15" t="str">
        <f>IF(男子名簿!$AC35="","",VLOOKUP(男子名簿!$AC35,$D$9:$E$38,2,0))</f>
        <v/>
      </c>
      <c r="Y35" s="15" t="str">
        <f>IF(男子名簿!$AG35="","",VLOOKUP(男子名簿!$AG35,$D$9:$E$38,2,0))</f>
        <v/>
      </c>
      <c r="AA35" s="15" t="str">
        <f>IF(女子名簿!$Q35="","",VLOOKUP(女子名簿!$Q35,$G$9:$H$38,2,0))</f>
        <v/>
      </c>
      <c r="AB35" s="15" t="str">
        <f>IF(女子名簿!$U35="","",VLOOKUP(女子名簿!$U35,$G$9:$H$38,2,0))</f>
        <v/>
      </c>
      <c r="AC35" s="15" t="str">
        <f>IF(女子名簿!$Y35="","",VLOOKUP(女子名簿!$Y35,$G$9:$H$38,2,0))</f>
        <v/>
      </c>
      <c r="AD35" s="15" t="str">
        <f>IF(女子名簿!$AC35="","",VLOOKUP(女子名簿!$AC35,$I$9:$J$38,2,0))</f>
        <v/>
      </c>
      <c r="AE35" s="15" t="str">
        <f>IF(女子名簿!$AG35="","",VLOOKUP(女子名簿!$AG35,$I$9:$J$38,2,0))</f>
        <v/>
      </c>
    </row>
    <row r="36" spans="2:31" x14ac:dyDescent="0.3">
      <c r="B36" s="135"/>
      <c r="C36" s="14"/>
      <c r="D36" s="13"/>
      <c r="E36" s="14"/>
      <c r="G36" s="13"/>
      <c r="H36" s="14"/>
      <c r="I36" s="13"/>
      <c r="J36" s="14"/>
      <c r="U36" s="15" t="str">
        <f>IF(男子名簿!$Q36="","",VLOOKUP(男子名簿!$Q36,$B$9:$C$38,2,0))</f>
        <v/>
      </c>
      <c r="V36" s="15" t="str">
        <f>IF(男子名簿!$U36="","",VLOOKUP(男子名簿!$U36,$B$9:$C$38,2,0))</f>
        <v/>
      </c>
      <c r="W36" s="15" t="str">
        <f>IF(男子名簿!$Y36="","",VLOOKUP(男子名簿!$Y36,$B$9:$C$38,2,0))</f>
        <v/>
      </c>
      <c r="X36" s="15" t="str">
        <f>IF(男子名簿!$AC36="","",VLOOKUP(男子名簿!$AC36,$D$9:$E$38,2,0))</f>
        <v/>
      </c>
      <c r="Y36" s="15" t="str">
        <f>IF(男子名簿!$AG36="","",VLOOKUP(男子名簿!$AG36,$D$9:$E$38,2,0))</f>
        <v/>
      </c>
      <c r="AA36" s="15" t="str">
        <f>IF(女子名簿!$Q36="","",VLOOKUP(女子名簿!$Q36,$G$9:$H$38,2,0))</f>
        <v/>
      </c>
      <c r="AB36" s="15" t="str">
        <f>IF(女子名簿!$U36="","",VLOOKUP(女子名簿!$U36,$G$9:$H$38,2,0))</f>
        <v/>
      </c>
      <c r="AC36" s="15" t="str">
        <f>IF(女子名簿!$Y36="","",VLOOKUP(女子名簿!$Y36,$G$9:$H$38,2,0))</f>
        <v/>
      </c>
      <c r="AD36" s="15" t="str">
        <f>IF(女子名簿!$AC36="","",VLOOKUP(女子名簿!$AC36,$I$9:$J$38,2,0))</f>
        <v/>
      </c>
      <c r="AE36" s="15" t="str">
        <f>IF(女子名簿!$AG36="","",VLOOKUP(女子名簿!$AG36,$I$9:$J$38,2,0))</f>
        <v/>
      </c>
    </row>
    <row r="37" spans="2:31" x14ac:dyDescent="0.3">
      <c r="B37" s="135"/>
      <c r="C37" s="14"/>
      <c r="D37" s="13"/>
      <c r="E37" s="14"/>
      <c r="G37" s="13"/>
      <c r="H37" s="14"/>
      <c r="I37" s="13"/>
      <c r="J37" s="14"/>
      <c r="U37" s="15" t="str">
        <f>IF(男子名簿!$Q37="","",VLOOKUP(男子名簿!$Q37,$B$9:$C$38,2,0))</f>
        <v/>
      </c>
      <c r="V37" s="15" t="str">
        <f>IF(男子名簿!$U37="","",VLOOKUP(男子名簿!$U37,$B$9:$C$38,2,0))</f>
        <v/>
      </c>
      <c r="W37" s="15" t="str">
        <f>IF(男子名簿!$Y37="","",VLOOKUP(男子名簿!$Y37,$B$9:$C$38,2,0))</f>
        <v/>
      </c>
      <c r="X37" s="15" t="str">
        <f>IF(男子名簿!$AC37="","",VLOOKUP(男子名簿!$AC37,$D$9:$E$38,2,0))</f>
        <v/>
      </c>
      <c r="Y37" s="15" t="str">
        <f>IF(男子名簿!$AG37="","",VLOOKUP(男子名簿!$AG37,$D$9:$E$38,2,0))</f>
        <v/>
      </c>
      <c r="AA37" s="15" t="str">
        <f>IF(女子名簿!$Q37="","",VLOOKUP(女子名簿!$Q37,$G$9:$H$38,2,0))</f>
        <v/>
      </c>
      <c r="AB37" s="15" t="str">
        <f>IF(女子名簿!$U37="","",VLOOKUP(女子名簿!$U37,$G$9:$H$38,2,0))</f>
        <v/>
      </c>
      <c r="AC37" s="15" t="str">
        <f>IF(女子名簿!$Y37="","",VLOOKUP(女子名簿!$Y37,$G$9:$H$38,2,0))</f>
        <v/>
      </c>
      <c r="AD37" s="15" t="str">
        <f>IF(女子名簿!$AC37="","",VLOOKUP(女子名簿!$AC37,$I$9:$J$38,2,0))</f>
        <v/>
      </c>
      <c r="AE37" s="15" t="str">
        <f>IF(女子名簿!$AG37="","",VLOOKUP(女子名簿!$AG37,$I$9:$J$38,2,0))</f>
        <v/>
      </c>
    </row>
    <row r="38" spans="2:31" ht="14.65" thickBot="1" x14ac:dyDescent="0.35">
      <c r="B38" s="210"/>
      <c r="C38" s="12"/>
      <c r="D38" s="13"/>
      <c r="E38" s="14"/>
      <c r="G38" s="16"/>
      <c r="H38" s="17"/>
      <c r="I38" s="16"/>
      <c r="J38" s="17"/>
      <c r="U38" s="15" t="str">
        <f>IF(男子名簿!$Q38="","",VLOOKUP(男子名簿!$Q38,$B$9:$C$38,2,0))</f>
        <v/>
      </c>
      <c r="V38" s="15" t="str">
        <f>IF(男子名簿!$U38="","",VLOOKUP(男子名簿!$U38,$B$9:$C$38,2,0))</f>
        <v/>
      </c>
      <c r="W38" s="15" t="str">
        <f>IF(男子名簿!$Y38="","",VLOOKUP(男子名簿!$Y38,$B$9:$C$38,2,0))</f>
        <v/>
      </c>
      <c r="X38" s="15" t="str">
        <f>IF(男子名簿!$AC38="","",VLOOKUP(男子名簿!$AC38,$D$9:$E$38,2,0))</f>
        <v/>
      </c>
      <c r="Y38" s="15" t="str">
        <f>IF(男子名簿!$AG38="","",VLOOKUP(男子名簿!$AG38,$D$9:$E$38,2,0))</f>
        <v/>
      </c>
      <c r="AA38" s="15" t="str">
        <f>IF(女子名簿!$Q38="","",VLOOKUP(女子名簿!$Q38,$G$9:$H$38,2,0))</f>
        <v/>
      </c>
      <c r="AB38" s="15" t="str">
        <f>IF(女子名簿!$U38="","",VLOOKUP(女子名簿!$U38,$G$9:$H$38,2,0))</f>
        <v/>
      </c>
      <c r="AC38" s="15" t="str">
        <f>IF(女子名簿!$Y38="","",VLOOKUP(女子名簿!$Y38,$G$9:$H$38,2,0))</f>
        <v/>
      </c>
      <c r="AD38" s="15" t="str">
        <f>IF(女子名簿!$AC38="","",VLOOKUP(女子名簿!$AC38,$I$9:$J$38,2,0))</f>
        <v/>
      </c>
      <c r="AE38" s="15" t="str">
        <f>IF(女子名簿!$AG38="","",VLOOKUP(女子名簿!$AG38,$I$9:$J$38,2,0))</f>
        <v/>
      </c>
    </row>
    <row r="39" spans="2:31" x14ac:dyDescent="0.3">
      <c r="B39" s="135"/>
      <c r="C39" s="14"/>
      <c r="D39" s="13"/>
      <c r="E39" s="14"/>
      <c r="U39" s="15" t="str">
        <f>IF(男子名簿!$Q39="","",VLOOKUP(男子名簿!$Q39,$B$9:$C$38,2,0))</f>
        <v/>
      </c>
      <c r="V39" s="15" t="str">
        <f>IF(男子名簿!$U39="","",VLOOKUP(男子名簿!$U39,$B$9:$C$38,2,0))</f>
        <v/>
      </c>
      <c r="W39" s="15" t="str">
        <f>IF(男子名簿!$Y39="","",VLOOKUP(男子名簿!$Y39,$B$9:$C$38,2,0))</f>
        <v/>
      </c>
      <c r="X39" s="15" t="str">
        <f>IF(男子名簿!$AC39="","",VLOOKUP(男子名簿!$AC39,$D$9:$E$38,2,0))</f>
        <v/>
      </c>
      <c r="Y39" s="15" t="str">
        <f>IF(男子名簿!$AG39="","",VLOOKUP(男子名簿!$AG39,$D$9:$E$38,2,0))</f>
        <v/>
      </c>
      <c r="AA39" s="15" t="str">
        <f>IF(女子名簿!$Q39="","",VLOOKUP(女子名簿!$Q39,$G$9:$H$38,2,0))</f>
        <v/>
      </c>
      <c r="AB39" s="15" t="str">
        <f>IF(女子名簿!$U39="","",VLOOKUP(女子名簿!$U39,$G$9:$H$38,2,0))</f>
        <v/>
      </c>
      <c r="AC39" s="15" t="str">
        <f>IF(女子名簿!$Y39="","",VLOOKUP(女子名簿!$Y39,$G$9:$H$38,2,0))</f>
        <v/>
      </c>
      <c r="AD39" s="15" t="str">
        <f>IF(女子名簿!$AC39="","",VLOOKUP(女子名簿!$AC39,$I$9:$J$38,2,0))</f>
        <v/>
      </c>
      <c r="AE39" s="15" t="str">
        <f>IF(女子名簿!$AG39="","",VLOOKUP(女子名簿!$AG39,$I$9:$J$38,2,0))</f>
        <v/>
      </c>
    </row>
    <row r="40" spans="2:31" x14ac:dyDescent="0.3">
      <c r="B40" s="135"/>
      <c r="C40" s="14"/>
      <c r="D40" s="13"/>
      <c r="E40" s="14"/>
      <c r="U40" s="15" t="str">
        <f>IF(男子名簿!$Q40="","",VLOOKUP(男子名簿!$Q40,$B$9:$C$38,2,0))</f>
        <v/>
      </c>
      <c r="V40" s="15" t="str">
        <f>IF(男子名簿!$U40="","",VLOOKUP(男子名簿!$U40,$B$9:$C$38,2,0))</f>
        <v/>
      </c>
      <c r="W40" s="15" t="str">
        <f>IF(男子名簿!$Y40="","",VLOOKUP(男子名簿!$Y40,$B$9:$C$38,2,0))</f>
        <v/>
      </c>
      <c r="X40" s="15" t="str">
        <f>IF(男子名簿!$AC40="","",VLOOKUP(男子名簿!$AC40,$D$9:$E$38,2,0))</f>
        <v/>
      </c>
      <c r="Y40" s="15" t="str">
        <f>IF(男子名簿!$AG40="","",VLOOKUP(男子名簿!$AG40,$D$9:$E$38,2,0))</f>
        <v/>
      </c>
      <c r="AA40" s="15" t="str">
        <f>IF(女子名簿!$Q40="","",VLOOKUP(女子名簿!$Q40,$G$9:$H$38,2,0))</f>
        <v/>
      </c>
      <c r="AB40" s="15" t="str">
        <f>IF(女子名簿!$U40="","",VLOOKUP(女子名簿!$U40,$G$9:$H$38,2,0))</f>
        <v/>
      </c>
      <c r="AC40" s="15" t="str">
        <f>IF(女子名簿!$Y40="","",VLOOKUP(女子名簿!$Y40,$G$9:$H$38,2,0))</f>
        <v/>
      </c>
      <c r="AD40" s="15" t="str">
        <f>IF(女子名簿!$AC40="","",VLOOKUP(女子名簿!$AC40,$I$9:$J$38,2,0))</f>
        <v/>
      </c>
      <c r="AE40" s="15" t="str">
        <f>IF(女子名簿!$AG40="","",VLOOKUP(女子名簿!$AG40,$I$9:$J$38,2,0))</f>
        <v/>
      </c>
    </row>
    <row r="41" spans="2:31" x14ac:dyDescent="0.3">
      <c r="B41" s="135"/>
      <c r="C41" s="14"/>
      <c r="D41" s="13"/>
      <c r="E41" s="14"/>
      <c r="U41" s="15" t="str">
        <f>IF(男子名簿!$Q41="","",VLOOKUP(男子名簿!$Q41,$B$9:$C$38,2,0))</f>
        <v/>
      </c>
      <c r="V41" s="15" t="str">
        <f>IF(男子名簿!$U41="","",VLOOKUP(男子名簿!$U41,$B$9:$C$38,2,0))</f>
        <v/>
      </c>
      <c r="W41" s="15" t="str">
        <f>IF(男子名簿!$Y41="","",VLOOKUP(男子名簿!$Y41,$B$9:$C$38,2,0))</f>
        <v/>
      </c>
      <c r="X41" s="15" t="str">
        <f>IF(男子名簿!$AC41="","",VLOOKUP(男子名簿!$AC41,$D$9:$E$38,2,0))</f>
        <v/>
      </c>
      <c r="Y41" s="15" t="str">
        <f>IF(男子名簿!$AG41="","",VLOOKUP(男子名簿!$AG41,$D$9:$E$38,2,0))</f>
        <v/>
      </c>
      <c r="AA41" s="15" t="str">
        <f>IF(女子名簿!$Q41="","",VLOOKUP(女子名簿!$Q41,$G$9:$H$38,2,0))</f>
        <v/>
      </c>
      <c r="AB41" s="15" t="str">
        <f>IF(女子名簿!$U41="","",VLOOKUP(女子名簿!$U41,$G$9:$H$38,2,0))</f>
        <v/>
      </c>
      <c r="AC41" s="15" t="str">
        <f>IF(女子名簿!$Y41="","",VLOOKUP(女子名簿!$Y41,$G$9:$H$38,2,0))</f>
        <v/>
      </c>
      <c r="AD41" s="15" t="str">
        <f>IF(女子名簿!$AC41="","",VLOOKUP(女子名簿!$AC41,$I$9:$J$38,2,0))</f>
        <v/>
      </c>
      <c r="AE41" s="15" t="str">
        <f>IF(女子名簿!$AG41="","",VLOOKUP(女子名簿!$AG41,$I$9:$J$38,2,0))</f>
        <v/>
      </c>
    </row>
    <row r="42" spans="2:31" x14ac:dyDescent="0.3">
      <c r="B42" s="135"/>
      <c r="C42" s="14"/>
      <c r="D42" s="13"/>
      <c r="E42" s="14"/>
      <c r="U42" s="15" t="str">
        <f>IF(男子名簿!$Q42="","",VLOOKUP(男子名簿!$Q42,$B$9:$C$38,2,0))</f>
        <v/>
      </c>
      <c r="V42" s="15" t="str">
        <f>IF(男子名簿!$U42="","",VLOOKUP(男子名簿!$U42,$B$9:$C$38,2,0))</f>
        <v/>
      </c>
      <c r="W42" s="15" t="str">
        <f>IF(男子名簿!$Y42="","",VLOOKUP(男子名簿!$Y42,$B$9:$C$38,2,0))</f>
        <v/>
      </c>
      <c r="X42" s="15" t="str">
        <f>IF(男子名簿!$AC42="","",VLOOKUP(男子名簿!$AC42,$D$9:$E$38,2,0))</f>
        <v/>
      </c>
      <c r="Y42" s="15" t="str">
        <f>IF(男子名簿!$AG42="","",VLOOKUP(男子名簿!$AG42,$D$9:$E$38,2,0))</f>
        <v/>
      </c>
      <c r="AA42" s="15" t="str">
        <f>IF(女子名簿!$Q42="","",VLOOKUP(女子名簿!$Q42,$G$9:$H$38,2,0))</f>
        <v/>
      </c>
      <c r="AB42" s="15" t="str">
        <f>IF(女子名簿!$U42="","",VLOOKUP(女子名簿!$U42,$G$9:$H$38,2,0))</f>
        <v/>
      </c>
      <c r="AC42" s="15" t="str">
        <f>IF(女子名簿!$Y42="","",VLOOKUP(女子名簿!$Y42,$G$9:$H$38,2,0))</f>
        <v/>
      </c>
      <c r="AD42" s="15" t="str">
        <f>IF(女子名簿!$AC42="","",VLOOKUP(女子名簿!$AC42,$I$9:$J$38,2,0))</f>
        <v/>
      </c>
      <c r="AE42" s="15" t="str">
        <f>IF(女子名簿!$AG42="","",VLOOKUP(女子名簿!$AG42,$I$9:$J$38,2,0))</f>
        <v/>
      </c>
    </row>
    <row r="43" spans="2:31" x14ac:dyDescent="0.3">
      <c r="B43" s="135"/>
      <c r="C43" s="14"/>
      <c r="D43" s="13"/>
      <c r="E43" s="14"/>
      <c r="U43" s="15" t="str">
        <f>IF(男子名簿!$Q43="","",VLOOKUP(男子名簿!$Q43,$B$9:$C$38,2,0))</f>
        <v/>
      </c>
      <c r="V43" s="15" t="str">
        <f>IF(男子名簿!$U43="","",VLOOKUP(男子名簿!$U43,$B$9:$C$38,2,0))</f>
        <v/>
      </c>
      <c r="W43" s="15" t="str">
        <f>IF(男子名簿!$Y43="","",VLOOKUP(男子名簿!$Y43,$B$9:$C$38,2,0))</f>
        <v/>
      </c>
      <c r="X43" s="15" t="str">
        <f>IF(男子名簿!$AC43="","",VLOOKUP(男子名簿!$AC43,$D$9:$E$38,2,0))</f>
        <v/>
      </c>
      <c r="Y43" s="15" t="str">
        <f>IF(男子名簿!$AG43="","",VLOOKUP(男子名簿!$AG43,$D$9:$E$38,2,0))</f>
        <v/>
      </c>
      <c r="AA43" s="15" t="str">
        <f>IF(女子名簿!$Q43="","",VLOOKUP(女子名簿!$Q43,$G$9:$H$38,2,0))</f>
        <v/>
      </c>
      <c r="AB43" s="15" t="str">
        <f>IF(女子名簿!$U43="","",VLOOKUP(女子名簿!$U43,$G$9:$H$38,2,0))</f>
        <v/>
      </c>
      <c r="AC43" s="15" t="str">
        <f>IF(女子名簿!$Y43="","",VLOOKUP(女子名簿!$Y43,$G$9:$H$38,2,0))</f>
        <v/>
      </c>
      <c r="AD43" s="15" t="str">
        <f>IF(女子名簿!$AC43="","",VLOOKUP(女子名簿!$AC43,$I$9:$J$38,2,0))</f>
        <v/>
      </c>
      <c r="AE43" s="15" t="str">
        <f>IF(女子名簿!$AG43="","",VLOOKUP(女子名簿!$AG43,$I$9:$J$38,2,0))</f>
        <v/>
      </c>
    </row>
    <row r="44" spans="2:31" ht="14.65" thickBot="1" x14ac:dyDescent="0.35">
      <c r="B44" s="135"/>
      <c r="C44" s="14"/>
      <c r="D44" s="16"/>
      <c r="E44" s="17"/>
      <c r="U44" s="15" t="str">
        <f>IF(男子名簿!$Q44="","",VLOOKUP(男子名簿!$Q44,$B$9:$C$38,2,0))</f>
        <v/>
      </c>
      <c r="V44" s="15" t="str">
        <f>IF(男子名簿!$U44="","",VLOOKUP(男子名簿!$U44,$B$9:$C$38,2,0))</f>
        <v/>
      </c>
      <c r="W44" s="15" t="str">
        <f>IF(男子名簿!$Y44="","",VLOOKUP(男子名簿!$Y44,$B$9:$C$38,2,0))</f>
        <v/>
      </c>
      <c r="X44" s="15" t="str">
        <f>IF(男子名簿!$AC44="","",VLOOKUP(男子名簿!$AC44,$D$9:$E$38,2,0))</f>
        <v/>
      </c>
      <c r="Y44" s="15" t="str">
        <f>IF(男子名簿!$AG44="","",VLOOKUP(男子名簿!$AG44,$D$9:$E$38,2,0))</f>
        <v/>
      </c>
      <c r="AA44" s="15" t="str">
        <f>IF(女子名簿!$Q44="","",VLOOKUP(女子名簿!$Q44,$G$9:$H$38,2,0))</f>
        <v/>
      </c>
      <c r="AB44" s="15" t="str">
        <f>IF(女子名簿!$U44="","",VLOOKUP(女子名簿!$U44,$G$9:$H$38,2,0))</f>
        <v/>
      </c>
      <c r="AC44" s="15" t="str">
        <f>IF(女子名簿!$Y44="","",VLOOKUP(女子名簿!$Y44,$G$9:$H$38,2,0))</f>
        <v/>
      </c>
      <c r="AD44" s="15" t="str">
        <f>IF(女子名簿!$AC44="","",VLOOKUP(女子名簿!$AC44,$I$9:$J$38,2,0))</f>
        <v/>
      </c>
      <c r="AE44" s="15" t="str">
        <f>IF(女子名簿!$AG44="","",VLOOKUP(女子名簿!$AG44,$I$9:$J$38,2,0))</f>
        <v/>
      </c>
    </row>
    <row r="45" spans="2:31" x14ac:dyDescent="0.3">
      <c r="U45" s="15" t="str">
        <f>IF(男子名簿!$Q45="","",VLOOKUP(男子名簿!$Q45,$B$9:$C$38,2,0))</f>
        <v/>
      </c>
      <c r="V45" s="15" t="str">
        <f>IF(男子名簿!$U45="","",VLOOKUP(男子名簿!$U45,$B$9:$C$38,2,0))</f>
        <v/>
      </c>
      <c r="W45" s="15" t="str">
        <f>IF(男子名簿!$Y45="","",VLOOKUP(男子名簿!$Y45,$B$9:$C$38,2,0))</f>
        <v/>
      </c>
      <c r="X45" s="15" t="str">
        <f>IF(男子名簿!$AC45="","",VLOOKUP(男子名簿!$AC45,$D$9:$E$38,2,0))</f>
        <v/>
      </c>
      <c r="Y45" s="15" t="str">
        <f>IF(男子名簿!$AG45="","",VLOOKUP(男子名簿!$AG45,$D$9:$E$38,2,0))</f>
        <v/>
      </c>
      <c r="AA45" s="15" t="str">
        <f>IF(女子名簿!$Q45="","",VLOOKUP(女子名簿!$Q45,$G$9:$H$38,2,0))</f>
        <v/>
      </c>
      <c r="AB45" s="15" t="str">
        <f>IF(女子名簿!$U45="","",VLOOKUP(女子名簿!$U45,$G$9:$H$38,2,0))</f>
        <v/>
      </c>
      <c r="AC45" s="15" t="str">
        <f>IF(女子名簿!$Y45="","",VLOOKUP(女子名簿!$Y45,$G$9:$H$38,2,0))</f>
        <v/>
      </c>
      <c r="AD45" s="15" t="str">
        <f>IF(女子名簿!$AC45="","",VLOOKUP(女子名簿!$AC45,$I$9:$J$38,2,0))</f>
        <v/>
      </c>
      <c r="AE45" s="15" t="str">
        <f>IF(女子名簿!$AG45="","",VLOOKUP(女子名簿!$AG45,$I$9:$J$38,2,0))</f>
        <v/>
      </c>
    </row>
    <row r="46" spans="2:31" x14ac:dyDescent="0.3">
      <c r="U46" s="15" t="str">
        <f>IF(男子名簿!$Q46="","",VLOOKUP(男子名簿!$Q46,$B$9:$C$38,2,0))</f>
        <v/>
      </c>
      <c r="V46" s="15" t="str">
        <f>IF(男子名簿!$U46="","",VLOOKUP(男子名簿!$U46,$B$9:$C$38,2,0))</f>
        <v/>
      </c>
      <c r="W46" s="15" t="str">
        <f>IF(男子名簿!$Y46="","",VLOOKUP(男子名簿!$Y46,$B$9:$C$38,2,0))</f>
        <v/>
      </c>
      <c r="X46" s="15" t="str">
        <f>IF(男子名簿!$AC46="","",VLOOKUP(男子名簿!$AC46,$D$9:$E$38,2,0))</f>
        <v/>
      </c>
      <c r="Y46" s="15" t="str">
        <f>IF(男子名簿!$AG46="","",VLOOKUP(男子名簿!$AG46,$D$9:$E$38,2,0))</f>
        <v/>
      </c>
      <c r="AA46" s="15" t="str">
        <f>IF(女子名簿!$Q46="","",VLOOKUP(女子名簿!$Q46,$G$9:$H$38,2,0))</f>
        <v/>
      </c>
      <c r="AB46" s="15" t="str">
        <f>IF(女子名簿!$U46="","",VLOOKUP(女子名簿!$U46,$G$9:$H$38,2,0))</f>
        <v/>
      </c>
      <c r="AC46" s="15" t="str">
        <f>IF(女子名簿!$Y46="","",VLOOKUP(女子名簿!$Y46,$G$9:$H$38,2,0))</f>
        <v/>
      </c>
      <c r="AD46" s="15" t="str">
        <f>IF(女子名簿!$AC46="","",VLOOKUP(女子名簿!$AC46,$I$9:$J$38,2,0))</f>
        <v/>
      </c>
      <c r="AE46" s="15" t="str">
        <f>IF(女子名簿!$AG46="","",VLOOKUP(女子名簿!$AG46,$I$9:$J$38,2,0))</f>
        <v/>
      </c>
    </row>
    <row r="47" spans="2:31" x14ac:dyDescent="0.3">
      <c r="U47" s="15" t="str">
        <f>IF(男子名簿!$Q47="","",VLOOKUP(男子名簿!$Q47,$B$9:$C$38,2,0))</f>
        <v/>
      </c>
      <c r="V47" s="15" t="str">
        <f>IF(男子名簿!$U47="","",VLOOKUP(男子名簿!$U47,$B$9:$C$38,2,0))</f>
        <v/>
      </c>
      <c r="W47" s="15" t="str">
        <f>IF(男子名簿!$Y47="","",VLOOKUP(男子名簿!$Y47,$B$9:$C$38,2,0))</f>
        <v/>
      </c>
      <c r="X47" s="15" t="str">
        <f>IF(男子名簿!$AC47="","",VLOOKUP(男子名簿!$AC47,$D$9:$E$38,2,0))</f>
        <v/>
      </c>
      <c r="Y47" s="15" t="str">
        <f>IF(男子名簿!$AG47="","",VLOOKUP(男子名簿!$AG47,$D$9:$E$38,2,0))</f>
        <v/>
      </c>
      <c r="AA47" s="15" t="str">
        <f>IF(女子名簿!$Q47="","",VLOOKUP(女子名簿!$Q47,$G$9:$H$38,2,0))</f>
        <v/>
      </c>
      <c r="AB47" s="15" t="str">
        <f>IF(女子名簿!$U47="","",VLOOKUP(女子名簿!$U47,$G$9:$H$38,2,0))</f>
        <v/>
      </c>
      <c r="AC47" s="15" t="str">
        <f>IF(女子名簿!$Y47="","",VLOOKUP(女子名簿!$Y47,$G$9:$H$38,2,0))</f>
        <v/>
      </c>
      <c r="AD47" s="15" t="str">
        <f>IF(女子名簿!$AC47="","",VLOOKUP(女子名簿!$AC47,$I$9:$J$38,2,0))</f>
        <v/>
      </c>
      <c r="AE47" s="15" t="str">
        <f>IF(女子名簿!$AG47="","",VLOOKUP(女子名簿!$AG47,$I$9:$J$38,2,0))</f>
        <v/>
      </c>
    </row>
    <row r="48" spans="2:31" x14ac:dyDescent="0.3">
      <c r="U48" s="15" t="str">
        <f>IF(男子名簿!$Q48="","",VLOOKUP(男子名簿!$Q48,$B$9:$C$38,2,0))</f>
        <v/>
      </c>
      <c r="V48" s="15" t="str">
        <f>IF(男子名簿!$U48="","",VLOOKUP(男子名簿!$U48,$B$9:$C$38,2,0))</f>
        <v/>
      </c>
      <c r="W48" s="15" t="str">
        <f>IF(男子名簿!$Y48="","",VLOOKUP(男子名簿!$Y48,$B$9:$C$38,2,0))</f>
        <v/>
      </c>
      <c r="X48" s="15" t="str">
        <f>IF(男子名簿!$AC48="","",VLOOKUP(男子名簿!$AC48,$D$9:$E$38,2,0))</f>
        <v/>
      </c>
      <c r="Y48" s="15" t="str">
        <f>IF(男子名簿!$AG48="","",VLOOKUP(男子名簿!$AG48,$D$9:$E$38,2,0))</f>
        <v/>
      </c>
      <c r="AA48" s="15" t="str">
        <f>IF(女子名簿!$Q48="","",VLOOKUP(女子名簿!$Q48,$G$9:$H$38,2,0))</f>
        <v/>
      </c>
      <c r="AB48" s="15" t="str">
        <f>IF(女子名簿!$U48="","",VLOOKUP(女子名簿!$U48,$G$9:$H$38,2,0))</f>
        <v/>
      </c>
      <c r="AC48" s="15" t="str">
        <f>IF(女子名簿!$Y48="","",VLOOKUP(女子名簿!$Y48,$G$9:$H$38,2,0))</f>
        <v/>
      </c>
      <c r="AD48" s="15" t="str">
        <f>IF(女子名簿!$AC48="","",VLOOKUP(女子名簿!$AC48,$I$9:$J$38,2,0))</f>
        <v/>
      </c>
      <c r="AE48" s="15" t="str">
        <f>IF(女子名簿!$AG48="","",VLOOKUP(女子名簿!$AG48,$I$9:$J$38,2,0))</f>
        <v/>
      </c>
    </row>
    <row r="49" spans="21:31" x14ac:dyDescent="0.3">
      <c r="U49" s="15" t="str">
        <f>IF(男子名簿!$Q49="","",VLOOKUP(男子名簿!$Q49,$B$9:$C$38,2,0))</f>
        <v/>
      </c>
      <c r="V49" s="15" t="str">
        <f>IF(男子名簿!$U49="","",VLOOKUP(男子名簿!$U49,$B$9:$C$38,2,0))</f>
        <v/>
      </c>
      <c r="W49" s="15" t="str">
        <f>IF(男子名簿!$Y49="","",VLOOKUP(男子名簿!$Y49,$B$9:$C$38,2,0))</f>
        <v/>
      </c>
      <c r="X49" s="15" t="str">
        <f>IF(男子名簿!$AC49="","",VLOOKUP(男子名簿!$AC49,$D$9:$E$38,2,0))</f>
        <v/>
      </c>
      <c r="Y49" s="15" t="str">
        <f>IF(男子名簿!$AG49="","",VLOOKUP(男子名簿!$AG49,$D$9:$E$38,2,0))</f>
        <v/>
      </c>
      <c r="AA49" s="15" t="str">
        <f>IF(女子名簿!$Q49="","",VLOOKUP(女子名簿!$Q49,$G$9:$H$38,2,0))</f>
        <v/>
      </c>
      <c r="AB49" s="15" t="str">
        <f>IF(女子名簿!$U49="","",VLOOKUP(女子名簿!$U49,$G$9:$H$38,2,0))</f>
        <v/>
      </c>
      <c r="AC49" s="15" t="str">
        <f>IF(女子名簿!$Y49="","",VLOOKUP(女子名簿!$Y49,$G$9:$H$38,2,0))</f>
        <v/>
      </c>
      <c r="AD49" s="15" t="str">
        <f>IF(女子名簿!$AC49="","",VLOOKUP(女子名簿!$AC49,$I$9:$J$38,2,0))</f>
        <v/>
      </c>
      <c r="AE49" s="15" t="str">
        <f>IF(女子名簿!$AG49="","",VLOOKUP(女子名簿!$AG49,$I$9:$J$38,2,0))</f>
        <v/>
      </c>
    </row>
    <row r="50" spans="21:31" x14ac:dyDescent="0.3">
      <c r="U50" s="15" t="str">
        <f>IF(男子名簿!$Q50="","",VLOOKUP(男子名簿!$Q50,$B$9:$C$38,2,0))</f>
        <v/>
      </c>
      <c r="V50" s="15" t="str">
        <f>IF(男子名簿!$U50="","",VLOOKUP(男子名簿!$U50,$B$9:$C$38,2,0))</f>
        <v/>
      </c>
      <c r="W50" s="15" t="str">
        <f>IF(男子名簿!$Y50="","",VLOOKUP(男子名簿!$Y50,$B$9:$C$38,2,0))</f>
        <v/>
      </c>
      <c r="X50" s="15" t="str">
        <f>IF(男子名簿!$AC50="","",VLOOKUP(男子名簿!$AC50,$D$9:$E$38,2,0))</f>
        <v/>
      </c>
      <c r="Y50" s="15" t="str">
        <f>IF(男子名簿!$AG50="","",VLOOKUP(男子名簿!$AG50,$D$9:$E$38,2,0))</f>
        <v/>
      </c>
      <c r="AA50" s="15" t="str">
        <f>IF(女子名簿!$Q50="","",VLOOKUP(女子名簿!$Q50,$G$9:$H$38,2,0))</f>
        <v/>
      </c>
      <c r="AB50" s="15" t="str">
        <f>IF(女子名簿!$U50="","",VLOOKUP(女子名簿!$U50,$G$9:$H$38,2,0))</f>
        <v/>
      </c>
      <c r="AC50" s="15" t="str">
        <f>IF(女子名簿!$Y50="","",VLOOKUP(女子名簿!$Y50,$G$9:$H$38,2,0))</f>
        <v/>
      </c>
      <c r="AD50" s="15" t="str">
        <f>IF(女子名簿!$AC50="","",VLOOKUP(女子名簿!$AC50,$I$9:$J$38,2,0))</f>
        <v/>
      </c>
      <c r="AE50" s="15" t="str">
        <f>IF(女子名簿!$AG50="","",VLOOKUP(女子名簿!$AG50,$I$9:$J$38,2,0))</f>
        <v/>
      </c>
    </row>
    <row r="51" spans="21:31" x14ac:dyDescent="0.3">
      <c r="U51" s="15" t="str">
        <f>IF(男子名簿!$Q51="","",VLOOKUP(男子名簿!$Q51,$B$9:$C$38,2,0))</f>
        <v/>
      </c>
      <c r="V51" s="15" t="str">
        <f>IF(男子名簿!$U51="","",VLOOKUP(男子名簿!$U51,$B$9:$C$38,2,0))</f>
        <v/>
      </c>
      <c r="W51" s="15" t="str">
        <f>IF(男子名簿!$Y51="","",VLOOKUP(男子名簿!$Y51,$B$9:$C$38,2,0))</f>
        <v/>
      </c>
      <c r="X51" s="15" t="str">
        <f>IF(男子名簿!$AC51="","",VLOOKUP(男子名簿!$AC51,$D$9:$E$38,2,0))</f>
        <v/>
      </c>
      <c r="Y51" s="15" t="str">
        <f>IF(男子名簿!$AG51="","",VLOOKUP(男子名簿!$AG51,$D$9:$E$38,2,0))</f>
        <v/>
      </c>
      <c r="AA51" s="15" t="str">
        <f>IF(女子名簿!$Q51="","",VLOOKUP(女子名簿!$Q51,$G$9:$H$38,2,0))</f>
        <v/>
      </c>
      <c r="AB51" s="15" t="str">
        <f>IF(女子名簿!$U51="","",VLOOKUP(女子名簿!$U51,$G$9:$H$38,2,0))</f>
        <v/>
      </c>
      <c r="AC51" s="15" t="str">
        <f>IF(女子名簿!$Y51="","",VLOOKUP(女子名簿!$Y51,$G$9:$H$38,2,0))</f>
        <v/>
      </c>
      <c r="AD51" s="15" t="str">
        <f>IF(女子名簿!$AC51="","",VLOOKUP(女子名簿!$AC51,$I$9:$J$38,2,0))</f>
        <v/>
      </c>
      <c r="AE51" s="15" t="str">
        <f>IF(女子名簿!$AG51="","",VLOOKUP(女子名簿!$AG51,$I$9:$J$38,2,0))</f>
        <v/>
      </c>
    </row>
    <row r="52" spans="21:31" x14ac:dyDescent="0.3">
      <c r="U52" s="15" t="str">
        <f>IF(男子名簿!$Q52="","",VLOOKUP(男子名簿!$Q52,$B$9:$C$38,2,0))</f>
        <v/>
      </c>
      <c r="V52" s="15" t="str">
        <f>IF(男子名簿!$U52="","",VLOOKUP(男子名簿!$U52,$B$9:$C$38,2,0))</f>
        <v/>
      </c>
      <c r="W52" s="15" t="str">
        <f>IF(男子名簿!$Y52="","",VLOOKUP(男子名簿!$Y52,$B$9:$C$38,2,0))</f>
        <v/>
      </c>
      <c r="X52" s="15" t="str">
        <f>IF(男子名簿!$AC52="","",VLOOKUP(男子名簿!$AC52,$D$9:$E$38,2,0))</f>
        <v/>
      </c>
      <c r="Y52" s="15" t="str">
        <f>IF(男子名簿!$AG52="","",VLOOKUP(男子名簿!$AG52,$D$9:$E$38,2,0))</f>
        <v/>
      </c>
      <c r="AA52" s="15" t="str">
        <f>IF(女子名簿!$Q52="","",VLOOKUP(女子名簿!$Q52,$G$9:$H$38,2,0))</f>
        <v/>
      </c>
      <c r="AB52" s="15" t="str">
        <f>IF(女子名簿!$U52="","",VLOOKUP(女子名簿!$U52,$G$9:$H$38,2,0))</f>
        <v/>
      </c>
      <c r="AC52" s="15" t="str">
        <f>IF(女子名簿!$Y52="","",VLOOKUP(女子名簿!$Y52,$G$9:$H$38,2,0))</f>
        <v/>
      </c>
      <c r="AD52" s="15" t="str">
        <f>IF(女子名簿!$AC52="","",VLOOKUP(女子名簿!$AC52,$I$9:$J$38,2,0))</f>
        <v/>
      </c>
      <c r="AE52" s="15" t="str">
        <f>IF(女子名簿!$AG52="","",VLOOKUP(女子名簿!$AG52,$I$9:$J$38,2,0))</f>
        <v/>
      </c>
    </row>
    <row r="53" spans="21:31" x14ac:dyDescent="0.3">
      <c r="U53" s="15" t="str">
        <f>IF(男子名簿!$Q53="","",VLOOKUP(男子名簿!$Q53,$B$9:$C$38,2,0))</f>
        <v/>
      </c>
      <c r="V53" s="15" t="str">
        <f>IF(男子名簿!$U53="","",VLOOKUP(男子名簿!$U53,$B$9:$C$38,2,0))</f>
        <v/>
      </c>
      <c r="W53" s="15" t="str">
        <f>IF(男子名簿!$Y53="","",VLOOKUP(男子名簿!$Y53,$B$9:$C$38,2,0))</f>
        <v/>
      </c>
      <c r="X53" s="15" t="str">
        <f>IF(男子名簿!$AC53="","",VLOOKUP(男子名簿!$AC53,$D$9:$E$38,2,0))</f>
        <v/>
      </c>
      <c r="Y53" s="15" t="str">
        <f>IF(男子名簿!$AG53="","",VLOOKUP(男子名簿!$AG53,$D$9:$E$38,2,0))</f>
        <v/>
      </c>
      <c r="AA53" s="15" t="str">
        <f>IF(女子名簿!$Q53="","",VLOOKUP(女子名簿!$Q53,$G$9:$H$38,2,0))</f>
        <v/>
      </c>
      <c r="AB53" s="15" t="str">
        <f>IF(女子名簿!$U53="","",VLOOKUP(女子名簿!$U53,$G$9:$H$38,2,0))</f>
        <v/>
      </c>
      <c r="AC53" s="15" t="str">
        <f>IF(女子名簿!$Y53="","",VLOOKUP(女子名簿!$Y53,$G$9:$H$38,2,0))</f>
        <v/>
      </c>
      <c r="AD53" s="15" t="str">
        <f>IF(女子名簿!$AC53="","",VLOOKUP(女子名簿!$AC53,$I$9:$J$38,2,0))</f>
        <v/>
      </c>
      <c r="AE53" s="15" t="str">
        <f>IF(女子名簿!$AG53="","",VLOOKUP(女子名簿!$AG53,$I$9:$J$38,2,0))</f>
        <v/>
      </c>
    </row>
    <row r="54" spans="21:31" x14ac:dyDescent="0.3">
      <c r="U54" s="15" t="str">
        <f>IF(男子名簿!$Q54="","",VLOOKUP(男子名簿!$Q54,$B$9:$C$38,2,0))</f>
        <v/>
      </c>
      <c r="V54" s="15" t="str">
        <f>IF(男子名簿!$U54="","",VLOOKUP(男子名簿!$U54,$B$9:$C$38,2,0))</f>
        <v/>
      </c>
      <c r="W54" s="15" t="str">
        <f>IF(男子名簿!$Y54="","",VLOOKUP(男子名簿!$Y54,$B$9:$C$38,2,0))</f>
        <v/>
      </c>
      <c r="X54" s="15" t="str">
        <f>IF(男子名簿!$AC54="","",VLOOKUP(男子名簿!$AC54,$D$9:$E$38,2,0))</f>
        <v/>
      </c>
      <c r="Y54" s="15" t="str">
        <f>IF(男子名簿!$AG54="","",VLOOKUP(男子名簿!$AG54,$D$9:$E$38,2,0))</f>
        <v/>
      </c>
      <c r="AA54" s="15" t="str">
        <f>IF(女子名簿!$Q54="","",VLOOKUP(女子名簿!$Q54,$G$9:$H$38,2,0))</f>
        <v/>
      </c>
      <c r="AB54" s="15" t="str">
        <f>IF(女子名簿!$U54="","",VLOOKUP(女子名簿!$U54,$G$9:$H$38,2,0))</f>
        <v/>
      </c>
      <c r="AC54" s="15" t="str">
        <f>IF(女子名簿!$Y54="","",VLOOKUP(女子名簿!$Y54,$G$9:$H$38,2,0))</f>
        <v/>
      </c>
      <c r="AD54" s="15" t="str">
        <f>IF(女子名簿!$AC54="","",VLOOKUP(女子名簿!$AC54,$I$9:$J$38,2,0))</f>
        <v/>
      </c>
      <c r="AE54" s="15" t="str">
        <f>IF(女子名簿!$AG54="","",VLOOKUP(女子名簿!$AG54,$I$9:$J$38,2,0))</f>
        <v/>
      </c>
    </row>
    <row r="55" spans="21:31" x14ac:dyDescent="0.3">
      <c r="U55" s="15" t="str">
        <f>IF(男子名簿!$Q55="","",VLOOKUP(男子名簿!$Q55,$B$9:$C$38,2,0))</f>
        <v/>
      </c>
      <c r="V55" s="15" t="str">
        <f>IF(男子名簿!$U55="","",VLOOKUP(男子名簿!$U55,$B$9:$C$38,2,0))</f>
        <v/>
      </c>
      <c r="W55" s="15" t="str">
        <f>IF(男子名簿!$Y55="","",VLOOKUP(男子名簿!$Y55,$B$9:$C$38,2,0))</f>
        <v/>
      </c>
      <c r="X55" s="15" t="str">
        <f>IF(男子名簿!$AC55="","",VLOOKUP(男子名簿!$AC55,$D$9:$E$38,2,0))</f>
        <v/>
      </c>
      <c r="Y55" s="15" t="str">
        <f>IF(男子名簿!$AG55="","",VLOOKUP(男子名簿!$AG55,$D$9:$E$38,2,0))</f>
        <v/>
      </c>
      <c r="AA55" s="15" t="str">
        <f>IF(女子名簿!$Q55="","",VLOOKUP(女子名簿!$Q55,$G$9:$H$38,2,0))</f>
        <v/>
      </c>
      <c r="AB55" s="15" t="str">
        <f>IF(女子名簿!$U55="","",VLOOKUP(女子名簿!$U55,$G$9:$H$38,2,0))</f>
        <v/>
      </c>
      <c r="AC55" s="15" t="str">
        <f>IF(女子名簿!$Y55="","",VLOOKUP(女子名簿!$Y55,$G$9:$H$38,2,0))</f>
        <v/>
      </c>
      <c r="AD55" s="15" t="str">
        <f>IF(女子名簿!$AC55="","",VLOOKUP(女子名簿!$AC55,$I$9:$J$38,2,0))</f>
        <v/>
      </c>
      <c r="AE55" s="15" t="str">
        <f>IF(女子名簿!$AG55="","",VLOOKUP(女子名簿!$AG55,$I$9:$J$38,2,0))</f>
        <v/>
      </c>
    </row>
    <row r="56" spans="21:31" x14ac:dyDescent="0.3">
      <c r="U56" s="15" t="str">
        <f>IF(男子名簿!$Q56="","",VLOOKUP(男子名簿!$Q56,$B$9:$C$38,2,0))</f>
        <v/>
      </c>
      <c r="V56" s="15" t="str">
        <f>IF(男子名簿!$U56="","",VLOOKUP(男子名簿!$U56,$B$9:$C$38,2,0))</f>
        <v/>
      </c>
      <c r="W56" s="15" t="str">
        <f>IF(男子名簿!$Y56="","",VLOOKUP(男子名簿!$Y56,$B$9:$C$38,2,0))</f>
        <v/>
      </c>
      <c r="X56" s="15" t="str">
        <f>IF(男子名簿!$AC56="","",VLOOKUP(男子名簿!$AC56,$D$9:$E$38,2,0))</f>
        <v/>
      </c>
      <c r="Y56" s="15" t="str">
        <f>IF(男子名簿!$AG56="","",VLOOKUP(男子名簿!$AG56,$D$9:$E$38,2,0))</f>
        <v/>
      </c>
      <c r="AA56" s="15" t="str">
        <f>IF(女子名簿!$Q56="","",VLOOKUP(女子名簿!$Q56,$G$9:$H$38,2,0))</f>
        <v/>
      </c>
      <c r="AB56" s="15" t="str">
        <f>IF(女子名簿!$U56="","",VLOOKUP(女子名簿!$U56,$G$9:$H$38,2,0))</f>
        <v/>
      </c>
      <c r="AC56" s="15" t="str">
        <f>IF(女子名簿!$Y56="","",VLOOKUP(女子名簿!$Y56,$G$9:$H$38,2,0))</f>
        <v/>
      </c>
      <c r="AD56" s="15" t="str">
        <f>IF(女子名簿!$AC56="","",VLOOKUP(女子名簿!$AC56,$I$9:$J$38,2,0))</f>
        <v/>
      </c>
      <c r="AE56" s="15" t="str">
        <f>IF(女子名簿!$AG56="","",VLOOKUP(女子名簿!$AG56,$I$9:$J$38,2,0))</f>
        <v/>
      </c>
    </row>
    <row r="57" spans="21:31" x14ac:dyDescent="0.3">
      <c r="U57" s="15" t="str">
        <f>IF(男子名簿!$Q57="","",VLOOKUP(男子名簿!$Q57,$B$9:$C$38,2,0))</f>
        <v/>
      </c>
      <c r="V57" s="15" t="str">
        <f>IF(男子名簿!$U57="","",VLOOKUP(男子名簿!$U57,$B$9:$C$38,2,0))</f>
        <v/>
      </c>
      <c r="W57" s="15" t="str">
        <f>IF(男子名簿!$Y57="","",VLOOKUP(男子名簿!$Y57,$B$9:$C$38,2,0))</f>
        <v/>
      </c>
      <c r="X57" s="15" t="str">
        <f>IF(男子名簿!$AC57="","",VLOOKUP(男子名簿!$AC57,$D$9:$E$38,2,0))</f>
        <v/>
      </c>
      <c r="Y57" s="15" t="str">
        <f>IF(男子名簿!$AG57="","",VLOOKUP(男子名簿!$AG57,$D$9:$E$38,2,0))</f>
        <v/>
      </c>
      <c r="AA57" s="15" t="str">
        <f>IF(女子名簿!$Q57="","",VLOOKUP(女子名簿!$Q57,$G$9:$H$38,2,0))</f>
        <v/>
      </c>
      <c r="AB57" s="15" t="str">
        <f>IF(女子名簿!$U57="","",VLOOKUP(女子名簿!$U57,$G$9:$H$38,2,0))</f>
        <v/>
      </c>
      <c r="AC57" s="15" t="str">
        <f>IF(女子名簿!$Y57="","",VLOOKUP(女子名簿!$Y57,$G$9:$H$38,2,0))</f>
        <v/>
      </c>
      <c r="AD57" s="15" t="str">
        <f>IF(女子名簿!$AC57="","",VLOOKUP(女子名簿!$AC57,$I$9:$J$38,2,0))</f>
        <v/>
      </c>
      <c r="AE57" s="15" t="str">
        <f>IF(女子名簿!$AG57="","",VLOOKUP(女子名簿!$AG57,$I$9:$J$38,2,0))</f>
        <v/>
      </c>
    </row>
    <row r="58" spans="21:31" x14ac:dyDescent="0.3">
      <c r="U58" s="15" t="str">
        <f>IF(男子名簿!$Q58="","",VLOOKUP(男子名簿!$Q58,$B$9:$C$38,2,0))</f>
        <v/>
      </c>
      <c r="V58" s="15" t="str">
        <f>IF(男子名簿!$U58="","",VLOOKUP(男子名簿!$U58,$B$9:$C$38,2,0))</f>
        <v/>
      </c>
      <c r="W58" s="15" t="str">
        <f>IF(男子名簿!$Y58="","",VLOOKUP(男子名簿!$Y58,$B$9:$C$38,2,0))</f>
        <v/>
      </c>
      <c r="X58" s="15" t="str">
        <f>IF(男子名簿!$AC58="","",VLOOKUP(男子名簿!$AC58,$D$9:$E$38,2,0))</f>
        <v/>
      </c>
      <c r="Y58" s="15" t="str">
        <f>IF(男子名簿!$AG58="","",VLOOKUP(男子名簿!$AG58,$D$9:$E$38,2,0))</f>
        <v/>
      </c>
      <c r="AA58" s="15" t="str">
        <f>IF(女子名簿!$Q58="","",VLOOKUP(女子名簿!$Q58,$G$9:$H$38,2,0))</f>
        <v/>
      </c>
      <c r="AB58" s="15" t="str">
        <f>IF(女子名簿!$U58="","",VLOOKUP(女子名簿!$U58,$G$9:$H$38,2,0))</f>
        <v/>
      </c>
      <c r="AC58" s="15" t="str">
        <f>IF(女子名簿!$Y58="","",VLOOKUP(女子名簿!$Y58,$G$9:$H$38,2,0))</f>
        <v/>
      </c>
      <c r="AD58" s="15" t="str">
        <f>IF(女子名簿!$AC58="","",VLOOKUP(女子名簿!$AC58,$I$9:$J$38,2,0))</f>
        <v/>
      </c>
      <c r="AE58" s="15" t="str">
        <f>IF(女子名簿!$AG58="","",VLOOKUP(女子名簿!$AG58,$I$9:$J$38,2,0))</f>
        <v/>
      </c>
    </row>
    <row r="59" spans="21:31" x14ac:dyDescent="0.3">
      <c r="U59" s="15" t="str">
        <f>IF(男子名簿!$Q59="","",VLOOKUP(男子名簿!$Q59,$B$9:$C$38,2,0))</f>
        <v/>
      </c>
      <c r="V59" s="15" t="str">
        <f>IF(男子名簿!$U59="","",VLOOKUP(男子名簿!$U59,$B$9:$C$38,2,0))</f>
        <v/>
      </c>
      <c r="W59" s="15" t="str">
        <f>IF(男子名簿!$Y59="","",VLOOKUP(男子名簿!$Y59,$B$9:$C$38,2,0))</f>
        <v/>
      </c>
      <c r="X59" s="15" t="str">
        <f>IF(男子名簿!$AC59="","",VLOOKUP(男子名簿!$AC59,$D$9:$E$38,2,0))</f>
        <v/>
      </c>
      <c r="Y59" s="15" t="str">
        <f>IF(男子名簿!$AG59="","",VLOOKUP(男子名簿!$AG59,$D$9:$E$38,2,0))</f>
        <v/>
      </c>
      <c r="AA59" s="15" t="str">
        <f>IF(女子名簿!$Q59="","",VLOOKUP(女子名簿!$Q59,$G$9:$H$38,2,0))</f>
        <v/>
      </c>
      <c r="AB59" s="15" t="str">
        <f>IF(女子名簿!$U59="","",VLOOKUP(女子名簿!$U59,$G$9:$H$38,2,0))</f>
        <v/>
      </c>
      <c r="AC59" s="15" t="str">
        <f>IF(女子名簿!$Y59="","",VLOOKUP(女子名簿!$Y59,$G$9:$H$38,2,0))</f>
        <v/>
      </c>
      <c r="AD59" s="15" t="str">
        <f>IF(女子名簿!$AC59="","",VLOOKUP(女子名簿!$AC59,$I$9:$J$38,2,0))</f>
        <v/>
      </c>
      <c r="AE59" s="15" t="str">
        <f>IF(女子名簿!$AG59="","",VLOOKUP(女子名簿!$AG59,$I$9:$J$38,2,0))</f>
        <v/>
      </c>
    </row>
    <row r="60" spans="21:31" x14ac:dyDescent="0.3">
      <c r="U60" s="15" t="str">
        <f>IF(男子名簿!$Q60="","",VLOOKUP(男子名簿!$Q60,$B$9:$C$38,2,0))</f>
        <v/>
      </c>
      <c r="V60" s="15" t="str">
        <f>IF(男子名簿!$U60="","",VLOOKUP(男子名簿!$U60,$B$9:$C$38,2,0))</f>
        <v/>
      </c>
      <c r="W60" s="15" t="str">
        <f>IF(男子名簿!$Y60="","",VLOOKUP(男子名簿!$Y60,$B$9:$C$38,2,0))</f>
        <v/>
      </c>
      <c r="X60" s="15" t="str">
        <f>IF(男子名簿!$AC60="","",VLOOKUP(男子名簿!$AC60,$D$9:$E$38,2,0))</f>
        <v/>
      </c>
      <c r="Y60" s="15" t="str">
        <f>IF(男子名簿!$AG60="","",VLOOKUP(男子名簿!$AG60,$D$9:$E$38,2,0))</f>
        <v/>
      </c>
      <c r="AA60" s="15" t="str">
        <f>IF(女子名簿!$Q60="","",VLOOKUP(女子名簿!$Q60,$G$9:$H$38,2,0))</f>
        <v/>
      </c>
      <c r="AB60" s="15" t="str">
        <f>IF(女子名簿!$U60="","",VLOOKUP(女子名簿!$U60,$G$9:$H$38,2,0))</f>
        <v/>
      </c>
      <c r="AC60" s="15" t="str">
        <f>IF(女子名簿!$Y60="","",VLOOKUP(女子名簿!$Y60,$G$9:$H$38,2,0))</f>
        <v/>
      </c>
      <c r="AD60" s="15" t="str">
        <f>IF(女子名簿!$AC60="","",VLOOKUP(女子名簿!$AC60,$I$9:$J$38,2,0))</f>
        <v/>
      </c>
      <c r="AE60" s="15" t="str">
        <f>IF(女子名簿!$AG60="","",VLOOKUP(女子名簿!$AG60,$I$9:$J$38,2,0))</f>
        <v/>
      </c>
    </row>
    <row r="61" spans="21:31" x14ac:dyDescent="0.3">
      <c r="U61" s="15" t="str">
        <f>IF(男子名簿!$Q61="","",VLOOKUP(男子名簿!$Q61,$B$9:$C$38,2,0))</f>
        <v/>
      </c>
      <c r="V61" s="15" t="str">
        <f>IF(男子名簿!$U61="","",VLOOKUP(男子名簿!$U61,$B$9:$C$38,2,0))</f>
        <v/>
      </c>
      <c r="W61" s="15" t="str">
        <f>IF(男子名簿!$Y61="","",VLOOKUP(男子名簿!$Y61,$B$9:$C$38,2,0))</f>
        <v/>
      </c>
      <c r="X61" s="15" t="str">
        <f>IF(男子名簿!$AC61="","",VLOOKUP(男子名簿!$AC61,$D$9:$E$38,2,0))</f>
        <v/>
      </c>
      <c r="Y61" s="15" t="str">
        <f>IF(男子名簿!$AG61="","",VLOOKUP(男子名簿!$AG61,$D$9:$E$38,2,0))</f>
        <v/>
      </c>
      <c r="AA61" s="15" t="str">
        <f>IF(女子名簿!$Q61="","",VLOOKUP(女子名簿!$Q61,$G$9:$H$38,2,0))</f>
        <v/>
      </c>
      <c r="AB61" s="15" t="str">
        <f>IF(女子名簿!$U61="","",VLOOKUP(女子名簿!$U61,$G$9:$H$38,2,0))</f>
        <v/>
      </c>
      <c r="AC61" s="15" t="str">
        <f>IF(女子名簿!$Y61="","",VLOOKUP(女子名簿!$Y61,$G$9:$H$38,2,0))</f>
        <v/>
      </c>
      <c r="AD61" s="15" t="str">
        <f>IF(女子名簿!$AC61="","",VLOOKUP(女子名簿!$AC61,$I$9:$J$38,2,0))</f>
        <v/>
      </c>
      <c r="AE61" s="15" t="str">
        <f>IF(女子名簿!$AG61="","",VLOOKUP(女子名簿!$AG61,$I$9:$J$38,2,0))</f>
        <v/>
      </c>
    </row>
    <row r="62" spans="21:31" x14ac:dyDescent="0.3">
      <c r="U62" s="15" t="str">
        <f>IF(男子名簿!$Q62="","",VLOOKUP(男子名簿!$Q62,$B$9:$C$38,2,0))</f>
        <v/>
      </c>
      <c r="V62" s="15" t="str">
        <f>IF(男子名簿!$U62="","",VLOOKUP(男子名簿!$U62,$B$9:$C$38,2,0))</f>
        <v/>
      </c>
      <c r="W62" s="15" t="str">
        <f>IF(男子名簿!$Y62="","",VLOOKUP(男子名簿!$Y62,$B$9:$C$38,2,0))</f>
        <v/>
      </c>
      <c r="X62" s="15" t="str">
        <f>IF(男子名簿!$AC62="","",VLOOKUP(男子名簿!$AC62,$D$9:$E$38,2,0))</f>
        <v/>
      </c>
      <c r="Y62" s="15" t="str">
        <f>IF(男子名簿!$AG62="","",VLOOKUP(男子名簿!$AG62,$D$9:$E$38,2,0))</f>
        <v/>
      </c>
      <c r="AA62" s="15" t="str">
        <f>IF(女子名簿!$Q62="","",VLOOKUP(女子名簿!$Q62,$G$9:$H$38,2,0))</f>
        <v/>
      </c>
      <c r="AB62" s="15" t="str">
        <f>IF(女子名簿!$U62="","",VLOOKUP(女子名簿!$U62,$G$9:$H$38,2,0))</f>
        <v/>
      </c>
      <c r="AC62" s="15" t="str">
        <f>IF(女子名簿!$Y62="","",VLOOKUP(女子名簿!$Y62,$G$9:$H$38,2,0))</f>
        <v/>
      </c>
      <c r="AD62" s="15" t="str">
        <f>IF(女子名簿!$AC62="","",VLOOKUP(女子名簿!$AC62,$I$9:$J$38,2,0))</f>
        <v/>
      </c>
      <c r="AE62" s="15" t="str">
        <f>IF(女子名簿!$AG62="","",VLOOKUP(女子名簿!$AG62,$I$9:$J$38,2,0))</f>
        <v/>
      </c>
    </row>
    <row r="63" spans="21:31" x14ac:dyDescent="0.3">
      <c r="U63" s="15" t="str">
        <f>IF(男子名簿!$Q63="","",VLOOKUP(男子名簿!$Q63,$B$9:$C$38,2,0))</f>
        <v/>
      </c>
      <c r="V63" s="15" t="str">
        <f>IF(男子名簿!$U63="","",VLOOKUP(男子名簿!$U63,$B$9:$C$38,2,0))</f>
        <v/>
      </c>
      <c r="W63" s="15" t="str">
        <f>IF(男子名簿!$Y63="","",VLOOKUP(男子名簿!$Y63,$B$9:$C$38,2,0))</f>
        <v/>
      </c>
      <c r="X63" s="15" t="str">
        <f>IF(男子名簿!$AC63="","",VLOOKUP(男子名簿!$AC63,$D$9:$E$38,2,0))</f>
        <v/>
      </c>
      <c r="Y63" s="15" t="str">
        <f>IF(男子名簿!$AG63="","",VLOOKUP(男子名簿!$AG63,$D$9:$E$38,2,0))</f>
        <v/>
      </c>
      <c r="AA63" s="15" t="str">
        <f>IF(女子名簿!$Q63="","",VLOOKUP(女子名簿!$Q63,$G$9:$H$38,2,0))</f>
        <v/>
      </c>
      <c r="AB63" s="15" t="str">
        <f>IF(女子名簿!$U63="","",VLOOKUP(女子名簿!$U63,$G$9:$H$38,2,0))</f>
        <v/>
      </c>
      <c r="AC63" s="15" t="str">
        <f>IF(女子名簿!$Y63="","",VLOOKUP(女子名簿!$Y63,$G$9:$H$38,2,0))</f>
        <v/>
      </c>
      <c r="AD63" s="15" t="str">
        <f>IF(女子名簿!$AC63="","",VLOOKUP(女子名簿!$AC63,$I$9:$J$38,2,0))</f>
        <v/>
      </c>
      <c r="AE63" s="15" t="str">
        <f>IF(女子名簿!$AG63="","",VLOOKUP(女子名簿!$AG63,$I$9:$J$38,2,0))</f>
        <v/>
      </c>
    </row>
    <row r="64" spans="21:31" x14ac:dyDescent="0.3">
      <c r="U64" s="15" t="str">
        <f>IF(男子名簿!$Q64="","",VLOOKUP(男子名簿!$Q64,$B$9:$C$38,2,0))</f>
        <v/>
      </c>
      <c r="V64" s="15" t="str">
        <f>IF(男子名簿!$U64="","",VLOOKUP(男子名簿!$U64,$B$9:$C$38,2,0))</f>
        <v/>
      </c>
      <c r="W64" s="15" t="str">
        <f>IF(男子名簿!$Y64="","",VLOOKUP(男子名簿!$Y64,$B$9:$C$38,2,0))</f>
        <v/>
      </c>
      <c r="X64" s="15" t="str">
        <f>IF(男子名簿!$AC64="","",VLOOKUP(男子名簿!$AC64,$D$9:$E$38,2,0))</f>
        <v/>
      </c>
      <c r="Y64" s="15" t="str">
        <f>IF(男子名簿!$AG64="","",VLOOKUP(男子名簿!$AG64,$D$9:$E$38,2,0))</f>
        <v/>
      </c>
      <c r="AA64" s="15" t="str">
        <f>IF(女子名簿!$Q64="","",VLOOKUP(女子名簿!$Q64,$G$9:$H$38,2,0))</f>
        <v/>
      </c>
      <c r="AB64" s="15" t="str">
        <f>IF(女子名簿!$U64="","",VLOOKUP(女子名簿!$U64,$G$9:$H$38,2,0))</f>
        <v/>
      </c>
      <c r="AC64" s="15" t="str">
        <f>IF(女子名簿!$Y64="","",VLOOKUP(女子名簿!$Y64,$G$9:$H$38,2,0))</f>
        <v/>
      </c>
      <c r="AD64" s="15" t="str">
        <f>IF(女子名簿!$AC64="","",VLOOKUP(女子名簿!$AC64,$I$9:$J$38,2,0))</f>
        <v/>
      </c>
      <c r="AE64" s="15" t="str">
        <f>IF(女子名簿!$AG64="","",VLOOKUP(女子名簿!$AG64,$I$9:$J$38,2,0))</f>
        <v/>
      </c>
    </row>
    <row r="65" spans="21:31" x14ac:dyDescent="0.3">
      <c r="U65" s="15" t="str">
        <f>IF(男子名簿!$Q65="","",VLOOKUP(男子名簿!$Q65,$B$9:$C$38,2,0))</f>
        <v/>
      </c>
      <c r="V65" s="15" t="str">
        <f>IF(男子名簿!$U65="","",VLOOKUP(男子名簿!$U65,$B$9:$C$38,2,0))</f>
        <v/>
      </c>
      <c r="W65" s="15" t="str">
        <f>IF(男子名簿!$Y65="","",VLOOKUP(男子名簿!$Y65,$B$9:$C$38,2,0))</f>
        <v/>
      </c>
      <c r="X65" s="15" t="str">
        <f>IF(男子名簿!$AC65="","",VLOOKUP(男子名簿!$AC65,$D$9:$E$38,2,0))</f>
        <v/>
      </c>
      <c r="Y65" s="15" t="str">
        <f>IF(男子名簿!$AG65="","",VLOOKUP(男子名簿!$AG65,$D$9:$E$38,2,0))</f>
        <v/>
      </c>
      <c r="AA65" s="15" t="str">
        <f>IF(女子名簿!$Q65="","",VLOOKUP(女子名簿!$Q65,$G$9:$H$38,2,0))</f>
        <v/>
      </c>
      <c r="AB65" s="15" t="str">
        <f>IF(女子名簿!$U65="","",VLOOKUP(女子名簿!$U65,$G$9:$H$38,2,0))</f>
        <v/>
      </c>
      <c r="AC65" s="15" t="str">
        <f>IF(女子名簿!$Y65="","",VLOOKUP(女子名簿!$Y65,$G$9:$H$38,2,0))</f>
        <v/>
      </c>
      <c r="AD65" s="15" t="str">
        <f>IF(女子名簿!$AC65="","",VLOOKUP(女子名簿!$AC65,$I$9:$J$38,2,0))</f>
        <v/>
      </c>
      <c r="AE65" s="15" t="str">
        <f>IF(女子名簿!$AG65="","",VLOOKUP(女子名簿!$AG65,$I$9:$J$38,2,0))</f>
        <v/>
      </c>
    </row>
    <row r="66" spans="21:31" x14ac:dyDescent="0.3">
      <c r="U66" s="15" t="str">
        <f>IF(男子名簿!$Q66="","",VLOOKUP(男子名簿!$Q66,$B$9:$C$38,2,0))</f>
        <v/>
      </c>
      <c r="V66" s="15" t="str">
        <f>IF(男子名簿!$U66="","",VLOOKUP(男子名簿!$U66,$B$9:$C$38,2,0))</f>
        <v/>
      </c>
      <c r="W66" s="15" t="str">
        <f>IF(男子名簿!$Y66="","",VLOOKUP(男子名簿!$Y66,$B$9:$C$38,2,0))</f>
        <v/>
      </c>
      <c r="X66" s="15" t="str">
        <f>IF(男子名簿!$AC66="","",VLOOKUP(男子名簿!$AC66,$D$9:$E$38,2,0))</f>
        <v/>
      </c>
      <c r="Y66" s="15" t="str">
        <f>IF(男子名簿!$AG66="","",VLOOKUP(男子名簿!$AG66,$D$9:$E$38,2,0))</f>
        <v/>
      </c>
      <c r="AA66" s="15" t="str">
        <f>IF(女子名簿!$Q66="","",VLOOKUP(女子名簿!$Q66,$G$9:$H$38,2,0))</f>
        <v/>
      </c>
      <c r="AB66" s="15" t="str">
        <f>IF(女子名簿!$U66="","",VLOOKUP(女子名簿!$U66,$G$9:$H$38,2,0))</f>
        <v/>
      </c>
      <c r="AC66" s="15" t="str">
        <f>IF(女子名簿!$Y66="","",VLOOKUP(女子名簿!$Y66,$G$9:$H$38,2,0))</f>
        <v/>
      </c>
      <c r="AD66" s="15" t="str">
        <f>IF(女子名簿!$AC66="","",VLOOKUP(女子名簿!$AC66,$I$9:$J$38,2,0))</f>
        <v/>
      </c>
      <c r="AE66" s="15" t="str">
        <f>IF(女子名簿!$AG66="","",VLOOKUP(女子名簿!$AG66,$I$9:$J$38,2,0))</f>
        <v/>
      </c>
    </row>
    <row r="67" spans="21:31" x14ac:dyDescent="0.3">
      <c r="U67" s="15" t="str">
        <f>IF(男子名簿!$Q67="","",VLOOKUP(男子名簿!$Q67,$B$9:$C$38,2,0))</f>
        <v/>
      </c>
      <c r="V67" s="15" t="str">
        <f>IF(男子名簿!$U67="","",VLOOKUP(男子名簿!$U67,$B$9:$C$38,2,0))</f>
        <v/>
      </c>
      <c r="W67" s="15" t="str">
        <f>IF(男子名簿!$Y67="","",VLOOKUP(男子名簿!$Y67,$B$9:$C$38,2,0))</f>
        <v/>
      </c>
      <c r="X67" s="15" t="str">
        <f>IF(男子名簿!$AC67="","",VLOOKUP(男子名簿!$AC67,$D$9:$E$38,2,0))</f>
        <v/>
      </c>
      <c r="Y67" s="15" t="str">
        <f>IF(男子名簿!$AG67="","",VLOOKUP(男子名簿!$AG67,$D$9:$E$38,2,0))</f>
        <v/>
      </c>
      <c r="AA67" s="15" t="str">
        <f>IF(女子名簿!$Q67="","",VLOOKUP(女子名簿!$Q67,$G$9:$H$38,2,0))</f>
        <v/>
      </c>
      <c r="AB67" s="15" t="str">
        <f>IF(女子名簿!$U67="","",VLOOKUP(女子名簿!$U67,$G$9:$H$38,2,0))</f>
        <v/>
      </c>
      <c r="AC67" s="15" t="str">
        <f>IF(女子名簿!$Y67="","",VLOOKUP(女子名簿!$Y67,$G$9:$H$38,2,0))</f>
        <v/>
      </c>
      <c r="AD67" s="15" t="str">
        <f>IF(女子名簿!$AC67="","",VLOOKUP(女子名簿!$AC67,$I$9:$J$38,2,0))</f>
        <v/>
      </c>
      <c r="AE67" s="15" t="str">
        <f>IF(女子名簿!$AG67="","",VLOOKUP(女子名簿!$AG67,$I$9:$J$38,2,0))</f>
        <v/>
      </c>
    </row>
    <row r="68" spans="21:31" x14ac:dyDescent="0.3">
      <c r="U68" s="15" t="str">
        <f>IF(男子名簿!$Q68="","",VLOOKUP(男子名簿!$Q68,$B$9:$C$38,2,0))</f>
        <v/>
      </c>
      <c r="V68" s="15" t="str">
        <f>IF(男子名簿!$U68="","",VLOOKUP(男子名簿!$U68,$B$9:$C$38,2,0))</f>
        <v/>
      </c>
      <c r="W68" s="15" t="str">
        <f>IF(男子名簿!$Y68="","",VLOOKUP(男子名簿!$Y68,$B$9:$C$38,2,0))</f>
        <v/>
      </c>
      <c r="X68" s="15" t="str">
        <f>IF(男子名簿!$AC68="","",VLOOKUP(男子名簿!$AC68,$D$9:$E$38,2,0))</f>
        <v/>
      </c>
      <c r="Y68" s="15" t="str">
        <f>IF(男子名簿!$AG68="","",VLOOKUP(男子名簿!$AG68,$D$9:$E$38,2,0))</f>
        <v/>
      </c>
      <c r="AA68" s="15" t="str">
        <f>IF(女子名簿!$Q68="","",VLOOKUP(女子名簿!$Q68,$G$9:$H$38,2,0))</f>
        <v/>
      </c>
      <c r="AB68" s="15" t="str">
        <f>IF(女子名簿!$U68="","",VLOOKUP(女子名簿!$U68,$G$9:$H$38,2,0))</f>
        <v/>
      </c>
      <c r="AC68" s="15" t="str">
        <f>IF(女子名簿!$Y68="","",VLOOKUP(女子名簿!$Y68,$G$9:$H$38,2,0))</f>
        <v/>
      </c>
      <c r="AD68" s="15" t="str">
        <f>IF(女子名簿!$AC68="","",VLOOKUP(女子名簿!$AC68,$I$9:$J$38,2,0))</f>
        <v/>
      </c>
      <c r="AE68" s="15" t="str">
        <f>IF(女子名簿!$AG68="","",VLOOKUP(女子名簿!$AG68,$I$9:$J$38,2,0))</f>
        <v/>
      </c>
    </row>
    <row r="69" spans="21:31" x14ac:dyDescent="0.3">
      <c r="U69" s="15" t="str">
        <f>IF(男子名簿!$Q69="","",VLOOKUP(男子名簿!$Q69,$B$9:$C$38,2,0))</f>
        <v/>
      </c>
      <c r="V69" s="15" t="str">
        <f>IF(男子名簿!$U69="","",VLOOKUP(男子名簿!$U69,$B$9:$C$38,2,0))</f>
        <v/>
      </c>
      <c r="W69" s="15" t="str">
        <f>IF(男子名簿!$Y69="","",VLOOKUP(男子名簿!$Y69,$B$9:$C$38,2,0))</f>
        <v/>
      </c>
      <c r="X69" s="15" t="str">
        <f>IF(男子名簿!$AC69="","",VLOOKUP(男子名簿!$AC69,$D$9:$E$38,2,0))</f>
        <v/>
      </c>
      <c r="Y69" s="15" t="str">
        <f>IF(男子名簿!$AG69="","",VLOOKUP(男子名簿!$AG69,$D$9:$E$38,2,0))</f>
        <v/>
      </c>
      <c r="AA69" s="15" t="str">
        <f>IF(女子名簿!$Q69="","",VLOOKUP(女子名簿!$Q69,$G$9:$H$38,2,0))</f>
        <v/>
      </c>
      <c r="AB69" s="15" t="str">
        <f>IF(女子名簿!$U69="","",VLOOKUP(女子名簿!$U69,$G$9:$H$38,2,0))</f>
        <v/>
      </c>
      <c r="AC69" s="15" t="str">
        <f>IF(女子名簿!$Y69="","",VLOOKUP(女子名簿!$Y69,$G$9:$H$38,2,0))</f>
        <v/>
      </c>
      <c r="AD69" s="15" t="str">
        <f>IF(女子名簿!$AC69="","",VLOOKUP(女子名簿!$AC69,$I$9:$J$38,2,0))</f>
        <v/>
      </c>
      <c r="AE69" s="15" t="str">
        <f>IF(女子名簿!$AG69="","",VLOOKUP(女子名簿!$AG69,$I$9:$J$38,2,0))</f>
        <v/>
      </c>
    </row>
    <row r="70" spans="21:31" x14ac:dyDescent="0.3">
      <c r="U70" s="15" t="str">
        <f>IF(男子名簿!$Q70="","",VLOOKUP(男子名簿!$Q70,$B$9:$C$38,2,0))</f>
        <v/>
      </c>
      <c r="V70" s="15" t="str">
        <f>IF(男子名簿!$U70="","",VLOOKUP(男子名簿!$U70,$B$9:$C$38,2,0))</f>
        <v/>
      </c>
      <c r="W70" s="15" t="str">
        <f>IF(男子名簿!$Y70="","",VLOOKUP(男子名簿!$Y70,$B$9:$C$38,2,0))</f>
        <v/>
      </c>
      <c r="X70" s="15" t="str">
        <f>IF(男子名簿!$AC70="","",VLOOKUP(男子名簿!$AC70,$D$9:$E$38,2,0))</f>
        <v/>
      </c>
      <c r="Y70" s="15" t="str">
        <f>IF(男子名簿!$AG70="","",VLOOKUP(男子名簿!$AG70,$D$9:$E$38,2,0))</f>
        <v/>
      </c>
      <c r="AA70" s="15" t="str">
        <f>IF(女子名簿!$Q70="","",VLOOKUP(女子名簿!$Q70,$G$9:$H$38,2,0))</f>
        <v/>
      </c>
      <c r="AB70" s="15" t="str">
        <f>IF(女子名簿!$U70="","",VLOOKUP(女子名簿!$U70,$G$9:$H$38,2,0))</f>
        <v/>
      </c>
      <c r="AC70" s="15" t="str">
        <f>IF(女子名簿!$Y70="","",VLOOKUP(女子名簿!$Y70,$G$9:$H$38,2,0))</f>
        <v/>
      </c>
      <c r="AD70" s="15" t="str">
        <f>IF(女子名簿!$AC70="","",VLOOKUP(女子名簿!$AC70,$I$9:$J$38,2,0))</f>
        <v/>
      </c>
      <c r="AE70" s="15" t="str">
        <f>IF(女子名簿!$AG70="","",VLOOKUP(女子名簿!$AG70,$I$9:$J$38,2,0))</f>
        <v/>
      </c>
    </row>
    <row r="71" spans="21:31" x14ac:dyDescent="0.3">
      <c r="U71" s="15" t="str">
        <f>IF(男子名簿!$Q71="","",VLOOKUP(男子名簿!$Q71,$B$9:$C$38,2,0))</f>
        <v/>
      </c>
      <c r="V71" s="15" t="str">
        <f>IF(男子名簿!$U71="","",VLOOKUP(男子名簿!$U71,$B$9:$C$38,2,0))</f>
        <v/>
      </c>
      <c r="W71" s="15" t="str">
        <f>IF(男子名簿!$Y71="","",VLOOKUP(男子名簿!$Y71,$B$9:$C$38,2,0))</f>
        <v/>
      </c>
      <c r="X71" s="15" t="str">
        <f>IF(男子名簿!$AC71="","",VLOOKUP(男子名簿!$AC71,$D$9:$E$38,2,0))</f>
        <v/>
      </c>
      <c r="Y71" s="15" t="str">
        <f>IF(男子名簿!$AG71="","",VLOOKUP(男子名簿!$AG71,$D$9:$E$38,2,0))</f>
        <v/>
      </c>
      <c r="AA71" s="15" t="str">
        <f>IF(女子名簿!$Q71="","",VLOOKUP(女子名簿!$Q71,$G$9:$H$38,2,0))</f>
        <v/>
      </c>
      <c r="AB71" s="15" t="str">
        <f>IF(女子名簿!$U71="","",VLOOKUP(女子名簿!$U71,$G$9:$H$38,2,0))</f>
        <v/>
      </c>
      <c r="AC71" s="15" t="str">
        <f>IF(女子名簿!$Y71="","",VLOOKUP(女子名簿!$Y71,$G$9:$H$38,2,0))</f>
        <v/>
      </c>
      <c r="AD71" s="15" t="str">
        <f>IF(女子名簿!$AC71="","",VLOOKUP(女子名簿!$AC71,$I$9:$J$38,2,0))</f>
        <v/>
      </c>
      <c r="AE71" s="15" t="str">
        <f>IF(女子名簿!$AG71="","",VLOOKUP(女子名簿!$AG71,$I$9:$J$38,2,0))</f>
        <v/>
      </c>
    </row>
    <row r="72" spans="21:31" x14ac:dyDescent="0.3">
      <c r="U72" s="15" t="str">
        <f>IF(男子名簿!$Q72="","",VLOOKUP(男子名簿!$Q72,$B$9:$C$38,2,0))</f>
        <v/>
      </c>
      <c r="V72" s="15" t="str">
        <f>IF(男子名簿!$U72="","",VLOOKUP(男子名簿!$U72,$B$9:$C$38,2,0))</f>
        <v/>
      </c>
      <c r="W72" s="15" t="str">
        <f>IF(男子名簿!$Y72="","",VLOOKUP(男子名簿!$Y72,$B$9:$C$38,2,0))</f>
        <v/>
      </c>
      <c r="X72" s="15" t="str">
        <f>IF(男子名簿!$AC72="","",VLOOKUP(男子名簿!$AC72,$D$9:$E$38,2,0))</f>
        <v/>
      </c>
      <c r="Y72" s="15" t="str">
        <f>IF(男子名簿!$AG72="","",VLOOKUP(男子名簿!$AG72,$D$9:$E$38,2,0))</f>
        <v/>
      </c>
      <c r="AA72" s="15" t="str">
        <f>IF(女子名簿!$Q72="","",VLOOKUP(女子名簿!$Q72,$G$9:$H$38,2,0))</f>
        <v/>
      </c>
      <c r="AB72" s="15" t="str">
        <f>IF(女子名簿!$U72="","",VLOOKUP(女子名簿!$U72,$G$9:$H$38,2,0))</f>
        <v/>
      </c>
      <c r="AC72" s="15" t="str">
        <f>IF(女子名簿!$Y72="","",VLOOKUP(女子名簿!$Y72,$G$9:$H$38,2,0))</f>
        <v/>
      </c>
      <c r="AD72" s="15" t="str">
        <f>IF(女子名簿!$AC72="","",VLOOKUP(女子名簿!$AC72,$I$9:$J$38,2,0))</f>
        <v/>
      </c>
      <c r="AE72" s="15" t="str">
        <f>IF(女子名簿!$AG72="","",VLOOKUP(女子名簿!$AG72,$I$9:$J$38,2,0))</f>
        <v/>
      </c>
    </row>
    <row r="73" spans="21:31" x14ac:dyDescent="0.3">
      <c r="U73" s="15" t="str">
        <f>IF(男子名簿!$Q73="","",VLOOKUP(男子名簿!$Q73,$B$9:$C$38,2,0))</f>
        <v/>
      </c>
      <c r="V73" s="15" t="str">
        <f>IF(男子名簿!$U73="","",VLOOKUP(男子名簿!$U73,$B$9:$C$38,2,0))</f>
        <v/>
      </c>
      <c r="W73" s="15" t="str">
        <f>IF(男子名簿!$Y73="","",VLOOKUP(男子名簿!$Y73,$B$9:$C$38,2,0))</f>
        <v/>
      </c>
      <c r="X73" s="15" t="str">
        <f>IF(男子名簿!$AC73="","",VLOOKUP(男子名簿!$AC73,$D$9:$E$38,2,0))</f>
        <v/>
      </c>
      <c r="Y73" s="15" t="str">
        <f>IF(男子名簿!$AG73="","",VLOOKUP(男子名簿!$AG73,$D$9:$E$38,2,0))</f>
        <v/>
      </c>
      <c r="AA73" s="15" t="str">
        <f>IF(女子名簿!$Q73="","",VLOOKUP(女子名簿!$Q73,$G$9:$H$38,2,0))</f>
        <v/>
      </c>
      <c r="AB73" s="15" t="str">
        <f>IF(女子名簿!$U73="","",VLOOKUP(女子名簿!$U73,$G$9:$H$38,2,0))</f>
        <v/>
      </c>
      <c r="AC73" s="15" t="str">
        <f>IF(女子名簿!$Y73="","",VLOOKUP(女子名簿!$Y73,$G$9:$H$38,2,0))</f>
        <v/>
      </c>
      <c r="AD73" s="15" t="str">
        <f>IF(女子名簿!$AC73="","",VLOOKUP(女子名簿!$AC73,$I$9:$J$38,2,0))</f>
        <v/>
      </c>
      <c r="AE73" s="15" t="str">
        <f>IF(女子名簿!$AG73="","",VLOOKUP(女子名簿!$AG73,$I$9:$J$38,2,0))</f>
        <v/>
      </c>
    </row>
    <row r="74" spans="21:31" x14ac:dyDescent="0.3">
      <c r="U74" s="15" t="str">
        <f>IF(男子名簿!$Q74="","",VLOOKUP(男子名簿!$Q74,$B$9:$C$38,2,0))</f>
        <v/>
      </c>
      <c r="V74" s="15" t="str">
        <f>IF(男子名簿!$U74="","",VLOOKUP(男子名簿!$U74,$B$9:$C$38,2,0))</f>
        <v/>
      </c>
      <c r="W74" s="15" t="str">
        <f>IF(男子名簿!$Y74="","",VLOOKUP(男子名簿!$Y74,$B$9:$C$38,2,0))</f>
        <v/>
      </c>
      <c r="X74" s="15" t="str">
        <f>IF(男子名簿!$AC74="","",VLOOKUP(男子名簿!$AC74,$D$9:$E$38,2,0))</f>
        <v/>
      </c>
      <c r="Y74" s="15" t="str">
        <f>IF(男子名簿!$AG74="","",VLOOKUP(男子名簿!$AG74,$D$9:$E$38,2,0))</f>
        <v/>
      </c>
      <c r="AA74" s="15" t="str">
        <f>IF(女子名簿!$Q74="","",VLOOKUP(女子名簿!$Q74,$G$9:$H$38,2,0))</f>
        <v/>
      </c>
      <c r="AB74" s="15" t="str">
        <f>IF(女子名簿!$U74="","",VLOOKUP(女子名簿!$U74,$G$9:$H$38,2,0))</f>
        <v/>
      </c>
      <c r="AC74" s="15" t="str">
        <f>IF(女子名簿!$Y74="","",VLOOKUP(女子名簿!$Y74,$G$9:$H$38,2,0))</f>
        <v/>
      </c>
      <c r="AD74" s="15" t="str">
        <f>IF(女子名簿!$AC74="","",VLOOKUP(女子名簿!$AC74,$I$9:$J$38,2,0))</f>
        <v/>
      </c>
      <c r="AE74" s="15" t="str">
        <f>IF(女子名簿!$AG74="","",VLOOKUP(女子名簿!$AG74,$I$9:$J$38,2,0))</f>
        <v/>
      </c>
    </row>
    <row r="75" spans="21:31" x14ac:dyDescent="0.3">
      <c r="U75" s="15" t="str">
        <f>IF(男子名簿!$Q75="","",VLOOKUP(男子名簿!$Q75,$B$9:$C$38,2,0))</f>
        <v/>
      </c>
      <c r="V75" s="15" t="str">
        <f>IF(男子名簿!$U75="","",VLOOKUP(男子名簿!$U75,$B$9:$C$38,2,0))</f>
        <v/>
      </c>
      <c r="W75" s="15" t="str">
        <f>IF(男子名簿!$Y75="","",VLOOKUP(男子名簿!$Y75,$B$9:$C$38,2,0))</f>
        <v/>
      </c>
      <c r="X75" s="15" t="str">
        <f>IF(男子名簿!$AC75="","",VLOOKUP(男子名簿!$AC75,$D$9:$E$38,2,0))</f>
        <v/>
      </c>
      <c r="Y75" s="15" t="str">
        <f>IF(男子名簿!$AG75="","",VLOOKUP(男子名簿!$AG75,$D$9:$E$38,2,0))</f>
        <v/>
      </c>
      <c r="AA75" s="15" t="str">
        <f>IF(女子名簿!$Q75="","",VLOOKUP(女子名簿!$Q75,$G$9:$H$38,2,0))</f>
        <v/>
      </c>
      <c r="AB75" s="15" t="str">
        <f>IF(女子名簿!$U75="","",VLOOKUP(女子名簿!$U75,$G$9:$H$38,2,0))</f>
        <v/>
      </c>
      <c r="AC75" s="15" t="str">
        <f>IF(女子名簿!$Y75="","",VLOOKUP(女子名簿!$Y75,$G$9:$H$38,2,0))</f>
        <v/>
      </c>
      <c r="AD75" s="15" t="str">
        <f>IF(女子名簿!$AC75="","",VLOOKUP(女子名簿!$AC75,$I$9:$J$38,2,0))</f>
        <v/>
      </c>
      <c r="AE75" s="15" t="str">
        <f>IF(女子名簿!$AG75="","",VLOOKUP(女子名簿!$AG75,$I$9:$J$38,2,0))</f>
        <v/>
      </c>
    </row>
    <row r="76" spans="21:31" x14ac:dyDescent="0.3">
      <c r="U76" s="15" t="str">
        <f>IF(男子名簿!$Q76="","",VLOOKUP(男子名簿!$Q76,$B$9:$C$38,2,0))</f>
        <v/>
      </c>
      <c r="V76" s="15" t="str">
        <f>IF(男子名簿!$U76="","",VLOOKUP(男子名簿!$U76,$B$9:$C$38,2,0))</f>
        <v/>
      </c>
      <c r="W76" s="15" t="str">
        <f>IF(男子名簿!$Y76="","",VLOOKUP(男子名簿!$Y76,$B$9:$C$38,2,0))</f>
        <v/>
      </c>
      <c r="X76" s="15" t="str">
        <f>IF(男子名簿!$AC76="","",VLOOKUP(男子名簿!$AC76,$D$9:$E$38,2,0))</f>
        <v/>
      </c>
      <c r="Y76" s="15" t="str">
        <f>IF(男子名簿!$AG76="","",VLOOKUP(男子名簿!$AG76,$D$9:$E$38,2,0))</f>
        <v/>
      </c>
      <c r="AA76" s="15" t="str">
        <f>IF(女子名簿!$Q76="","",VLOOKUP(女子名簿!$Q76,$G$9:$H$38,2,0))</f>
        <v/>
      </c>
      <c r="AB76" s="15" t="str">
        <f>IF(女子名簿!$U76="","",VLOOKUP(女子名簿!$U76,$G$9:$H$38,2,0))</f>
        <v/>
      </c>
      <c r="AC76" s="15" t="str">
        <f>IF(女子名簿!$Y76="","",VLOOKUP(女子名簿!$Y76,$G$9:$H$38,2,0))</f>
        <v/>
      </c>
      <c r="AD76" s="15" t="str">
        <f>IF(女子名簿!$AC76="","",VLOOKUP(女子名簿!$AC76,$I$9:$J$38,2,0))</f>
        <v/>
      </c>
      <c r="AE76" s="15" t="str">
        <f>IF(女子名簿!$AG76="","",VLOOKUP(女子名簿!$AG76,$I$9:$J$38,2,0))</f>
        <v/>
      </c>
    </row>
    <row r="77" spans="21:31" hidden="1" x14ac:dyDescent="0.3">
      <c r="U77" s="15" t="e">
        <f>IF(男子名簿!$Q77="","",VLOOKUP(男子名簿!$Q77,$B$9:$C$38,2,0))</f>
        <v>#N/A</v>
      </c>
      <c r="V77" s="15" t="e">
        <f>IF(男子名簿!$U77="","",VLOOKUP(男子名簿!$U77,$B$9:$C$38,2,0))</f>
        <v>#N/A</v>
      </c>
      <c r="W77" s="15" t="e">
        <f>IF([2]男子名簿!$O77="","",VLOOKUP([2]男子名簿!$O77,$B$9:$C$38,2,0))</f>
        <v>#REF!</v>
      </c>
      <c r="X77" s="15" t="e">
        <f>IF([2]男子名簿!$R77="","",$E$9)</f>
        <v>#REF!</v>
      </c>
      <c r="Y77" s="15" t="e">
        <f>IF([2]男子名簿!$T77="","",$E$10)</f>
        <v>#REF!</v>
      </c>
      <c r="AA77" s="15" t="e">
        <f>IF([2]女子名簿!$I77="","",VLOOKUP([2]女子名簿!$I77,$G$9:$H$38,2,0))</f>
        <v>#REF!</v>
      </c>
      <c r="AB77" s="15" t="e">
        <f>IF([2]女子名簿!$L77="","",VLOOKUP([2]女子名簿!$L77,$G$9:$H$38,2,0))</f>
        <v>#REF!</v>
      </c>
      <c r="AC77" s="15" t="e">
        <f>IF([2]女子名簿!$O77="","",VLOOKUP([2]女子名簿!$O77,$G$9:$H$38,2,0))</f>
        <v>#REF!</v>
      </c>
      <c r="AD77" s="15" t="e">
        <f>IF([2]女子名簿!$R77="","",$J$9)</f>
        <v>#REF!</v>
      </c>
      <c r="AE77" s="15" t="e">
        <f>IF([2]女子名簿!$T77="","",$J$10)</f>
        <v>#REF!</v>
      </c>
    </row>
    <row r="78" spans="21:31" hidden="1" x14ac:dyDescent="0.3">
      <c r="U78" s="15" t="str">
        <f>IF(男子名簿!$Q78="","",VLOOKUP(男子名簿!$Q78,$B$9:$C$38,2,0))</f>
        <v/>
      </c>
      <c r="V78" s="15" t="str">
        <f>IF(男子名簿!$U78="","",VLOOKUP(男子名簿!$U78,$B$9:$C$38,2,0))</f>
        <v/>
      </c>
      <c r="W78" s="15" t="e">
        <f>IF([2]男子名簿!$O78="","",VLOOKUP([2]男子名簿!$O78,$B$9:$C$38,2,0))</f>
        <v>#REF!</v>
      </c>
      <c r="X78" s="15" t="e">
        <f>IF([2]男子名簿!$R78="","",$E$9)</f>
        <v>#REF!</v>
      </c>
      <c r="Y78" s="15" t="e">
        <f>IF([2]男子名簿!$T78="","",$E$10)</f>
        <v>#REF!</v>
      </c>
      <c r="AA78" s="15" t="e">
        <f>IF([2]女子名簿!$I78="","",VLOOKUP([2]女子名簿!$I78,$G$9:$H$38,2,0))</f>
        <v>#REF!</v>
      </c>
      <c r="AB78" s="15" t="e">
        <f>IF([2]女子名簿!$L78="","",VLOOKUP([2]女子名簿!$L78,$G$9:$H$38,2,0))</f>
        <v>#REF!</v>
      </c>
      <c r="AC78" s="15" t="e">
        <f>IF([2]女子名簿!$O78="","",VLOOKUP([2]女子名簿!$O78,$G$9:$H$38,2,0))</f>
        <v>#REF!</v>
      </c>
      <c r="AD78" s="15" t="e">
        <f>IF([2]女子名簿!$R78="","",$J$9)</f>
        <v>#REF!</v>
      </c>
      <c r="AE78" s="15" t="e">
        <f>IF([2]女子名簿!$T78="","",$J$10)</f>
        <v>#REF!</v>
      </c>
    </row>
    <row r="79" spans="21:31" hidden="1" x14ac:dyDescent="0.3">
      <c r="U79" s="15" t="e">
        <f>IF(男子名簿!$Q79="","",VLOOKUP(男子名簿!$Q79,$B$9:$C$38,2,0))</f>
        <v>#N/A</v>
      </c>
      <c r="V79" s="15" t="str">
        <f>IF(男子名簿!$U79="","",VLOOKUP(男子名簿!$U79,$B$9:$C$38,2,0))</f>
        <v/>
      </c>
      <c r="W79" s="15" t="e">
        <f>IF([2]男子名簿!$O79="","",VLOOKUP([2]男子名簿!$O79,$B$9:$C$38,2,0))</f>
        <v>#REF!</v>
      </c>
      <c r="X79" s="15" t="e">
        <f>IF([2]男子名簿!$R79="","",$E$9)</f>
        <v>#REF!</v>
      </c>
      <c r="Y79" s="15" t="e">
        <f>IF([2]男子名簿!$T79="","",$E$10)</f>
        <v>#REF!</v>
      </c>
      <c r="AA79" s="15" t="e">
        <f>IF([2]女子名簿!$I79="","",VLOOKUP([2]女子名簿!$I79,$G$9:$H$38,2,0))</f>
        <v>#REF!</v>
      </c>
      <c r="AB79" s="15" t="e">
        <f>IF([2]女子名簿!$L79="","",VLOOKUP([2]女子名簿!$L79,$G$9:$H$38,2,0))</f>
        <v>#REF!</v>
      </c>
      <c r="AC79" s="15" t="e">
        <f>IF([2]女子名簿!$O79="","",VLOOKUP([2]女子名簿!$O79,$G$9:$H$38,2,0))</f>
        <v>#REF!</v>
      </c>
      <c r="AD79" s="15" t="e">
        <f>IF([2]女子名簿!$R79="","",$J$9)</f>
        <v>#REF!</v>
      </c>
      <c r="AE79" s="15" t="e">
        <f>IF([2]女子名簿!$T79="","",$J$10)</f>
        <v>#REF!</v>
      </c>
    </row>
    <row r="80" spans="21:31" hidden="1" x14ac:dyDescent="0.3">
      <c r="U80" s="15" t="str">
        <f>IF(男子名簿!$Q80="","",VLOOKUP(男子名簿!$Q80,$B$9:$C$38,2,0))</f>
        <v/>
      </c>
      <c r="V80" s="15" t="str">
        <f>IF(男子名簿!$U80="","",VLOOKUP(男子名簿!$U80,$B$9:$C$38,2,0))</f>
        <v/>
      </c>
      <c r="W80" s="15" t="e">
        <f>IF([2]男子名簿!$O80="","",VLOOKUP([2]男子名簿!$O80,$B$9:$C$38,2,0))</f>
        <v>#REF!</v>
      </c>
      <c r="X80" s="15" t="e">
        <f>IF([2]男子名簿!$R80="","",$E$9)</f>
        <v>#REF!</v>
      </c>
      <c r="Y80" s="15" t="e">
        <f>IF([2]男子名簿!$T80="","",$E$10)</f>
        <v>#REF!</v>
      </c>
      <c r="AA80" s="15" t="e">
        <f>IF([2]女子名簿!$I80="","",VLOOKUP([2]女子名簿!$I80,$G$9:$H$38,2,0))</f>
        <v>#REF!</v>
      </c>
      <c r="AB80" s="15" t="e">
        <f>IF([2]女子名簿!$L80="","",VLOOKUP([2]女子名簿!$L80,$G$9:$H$38,2,0))</f>
        <v>#REF!</v>
      </c>
      <c r="AC80" s="15" t="e">
        <f>IF([2]女子名簿!$O80="","",VLOOKUP([2]女子名簿!$O80,$G$9:$H$38,2,0))</f>
        <v>#REF!</v>
      </c>
      <c r="AD80" s="15" t="e">
        <f>IF([2]女子名簿!$R80="","",$J$9)</f>
        <v>#REF!</v>
      </c>
      <c r="AE80" s="15" t="e">
        <f>IF([2]女子名簿!$T80="","",$J$10)</f>
        <v>#REF!</v>
      </c>
    </row>
    <row r="81" spans="21:31" hidden="1" x14ac:dyDescent="0.3">
      <c r="U81" s="15" t="str">
        <f>IF(男子名簿!$Q81="","",VLOOKUP(男子名簿!$Q81,$B$9:$C$38,2,0))</f>
        <v/>
      </c>
      <c r="V81" s="15" t="str">
        <f>IF(男子名簿!$U81="","",VLOOKUP(男子名簿!$U81,$B$9:$C$38,2,0))</f>
        <v/>
      </c>
      <c r="W81" s="15" t="e">
        <f>IF([2]男子名簿!$O81="","",VLOOKUP([2]男子名簿!$O81,$B$9:$C$38,2,0))</f>
        <v>#REF!</v>
      </c>
      <c r="X81" s="15" t="e">
        <f>IF([2]男子名簿!$R81="","",$E$9)</f>
        <v>#REF!</v>
      </c>
      <c r="Y81" s="15" t="e">
        <f>IF([2]男子名簿!$T81="","",$E$10)</f>
        <v>#REF!</v>
      </c>
      <c r="AA81" s="15" t="e">
        <f>IF([2]女子名簿!$I81="","",VLOOKUP([2]女子名簿!$I81,$G$9:$H$38,2,0))</f>
        <v>#REF!</v>
      </c>
      <c r="AB81" s="15" t="e">
        <f>IF([2]女子名簿!$L81="","",VLOOKUP([2]女子名簿!$L81,$G$9:$H$38,2,0))</f>
        <v>#REF!</v>
      </c>
      <c r="AC81" s="15" t="e">
        <f>IF([2]女子名簿!$O81="","",VLOOKUP([2]女子名簿!$O81,$G$9:$H$38,2,0))</f>
        <v>#REF!</v>
      </c>
      <c r="AD81" s="15" t="e">
        <f>IF([2]女子名簿!$R81="","",$J$9)</f>
        <v>#REF!</v>
      </c>
      <c r="AE81" s="15" t="e">
        <f>IF([2]女子名簿!$T81="","",$J$10)</f>
        <v>#REF!</v>
      </c>
    </row>
    <row r="82" spans="21:31" hidden="1" x14ac:dyDescent="0.3">
      <c r="U82" s="15" t="str">
        <f>IF(男子名簿!$Q82="","",VLOOKUP(男子名簿!$Q82,$B$9:$C$38,2,0))</f>
        <v/>
      </c>
      <c r="V82" s="15" t="str">
        <f>IF(男子名簿!$U82="","",VLOOKUP(男子名簿!$U82,$B$9:$C$38,2,0))</f>
        <v/>
      </c>
      <c r="W82" s="15" t="e">
        <f>IF([2]男子名簿!$O82="","",VLOOKUP([2]男子名簿!$O82,$B$9:$C$38,2,0))</f>
        <v>#REF!</v>
      </c>
      <c r="X82" s="15" t="e">
        <f>IF([2]男子名簿!$R82="","",$E$9)</f>
        <v>#REF!</v>
      </c>
      <c r="Y82" s="15" t="e">
        <f>IF([2]男子名簿!$T82="","",$E$10)</f>
        <v>#REF!</v>
      </c>
      <c r="AA82" s="15" t="e">
        <f>IF([2]女子名簿!$I82="","",VLOOKUP([2]女子名簿!$I82,$G$9:$H$38,2,0))</f>
        <v>#REF!</v>
      </c>
      <c r="AB82" s="15" t="e">
        <f>IF([2]女子名簿!$L82="","",VLOOKUP([2]女子名簿!$L82,$G$9:$H$38,2,0))</f>
        <v>#REF!</v>
      </c>
      <c r="AC82" s="15" t="e">
        <f>IF([2]女子名簿!$O82="","",VLOOKUP([2]女子名簿!$O82,$G$9:$H$38,2,0))</f>
        <v>#REF!</v>
      </c>
      <c r="AD82" s="15" t="e">
        <f>IF([2]女子名簿!$R82="","",$J$9)</f>
        <v>#REF!</v>
      </c>
      <c r="AE82" s="15" t="e">
        <f>IF([2]女子名簿!$T82="","",$J$10)</f>
        <v>#REF!</v>
      </c>
    </row>
    <row r="83" spans="21:31" hidden="1" x14ac:dyDescent="0.3">
      <c r="U83" s="15" t="str">
        <f>IF(男子名簿!$Q83="","",VLOOKUP(男子名簿!$Q83,$B$9:$C$38,2,0))</f>
        <v/>
      </c>
      <c r="V83" s="15" t="str">
        <f>IF(男子名簿!$U83="","",VLOOKUP(男子名簿!$U83,$B$9:$C$38,2,0))</f>
        <v/>
      </c>
      <c r="W83" s="15" t="e">
        <f>IF([2]男子名簿!$O83="","",VLOOKUP([2]男子名簿!$O83,$B$9:$C$38,2,0))</f>
        <v>#REF!</v>
      </c>
      <c r="X83" s="15" t="e">
        <f>IF([2]男子名簿!$R83="","",$E$9)</f>
        <v>#REF!</v>
      </c>
      <c r="Y83" s="15" t="e">
        <f>IF([2]男子名簿!$T83="","",$E$10)</f>
        <v>#REF!</v>
      </c>
      <c r="AA83" s="15" t="e">
        <f>IF([2]女子名簿!$I83="","",VLOOKUP([2]女子名簿!$I83,$G$9:$H$38,2,0))</f>
        <v>#REF!</v>
      </c>
      <c r="AB83" s="15" t="e">
        <f>IF([2]女子名簿!$L83="","",VLOOKUP([2]女子名簿!$L83,$G$9:$H$38,2,0))</f>
        <v>#REF!</v>
      </c>
      <c r="AC83" s="15" t="e">
        <f>IF([2]女子名簿!$O83="","",VLOOKUP([2]女子名簿!$O83,$G$9:$H$38,2,0))</f>
        <v>#REF!</v>
      </c>
      <c r="AD83" s="15" t="e">
        <f>IF([2]女子名簿!$R83="","",$J$9)</f>
        <v>#REF!</v>
      </c>
      <c r="AE83" s="15" t="e">
        <f>IF([2]女子名簿!$T83="","",$J$10)</f>
        <v>#REF!</v>
      </c>
    </row>
    <row r="84" spans="21:31" hidden="1" x14ac:dyDescent="0.3">
      <c r="U84" s="15" t="str">
        <f>IF(男子名簿!$Q84="","",VLOOKUP(男子名簿!$Q84,$B$9:$C$38,2,0))</f>
        <v/>
      </c>
      <c r="V84" s="15" t="str">
        <f>IF(男子名簿!$U84="","",VLOOKUP(男子名簿!$U84,$B$9:$C$38,2,0))</f>
        <v/>
      </c>
      <c r="W84" s="15" t="e">
        <f>IF([2]男子名簿!$O84="","",VLOOKUP([2]男子名簿!$O84,$B$9:$C$38,2,0))</f>
        <v>#REF!</v>
      </c>
      <c r="X84" s="15" t="e">
        <f>IF([2]男子名簿!$R84="","",$E$9)</f>
        <v>#REF!</v>
      </c>
      <c r="Y84" s="15" t="e">
        <f>IF([2]男子名簿!$T84="","",$E$10)</f>
        <v>#REF!</v>
      </c>
      <c r="AA84" s="15" t="e">
        <f>IF([2]女子名簿!$I84="","",VLOOKUP([2]女子名簿!$I84,$G$9:$H$38,2,0))</f>
        <v>#REF!</v>
      </c>
      <c r="AB84" s="15" t="e">
        <f>IF([2]女子名簿!$L84="","",VLOOKUP([2]女子名簿!$L84,$G$9:$H$38,2,0))</f>
        <v>#REF!</v>
      </c>
      <c r="AC84" s="15" t="e">
        <f>IF([2]女子名簿!$O84="","",VLOOKUP([2]女子名簿!$O84,$G$9:$H$38,2,0))</f>
        <v>#REF!</v>
      </c>
      <c r="AD84" s="15" t="e">
        <f>IF([2]女子名簿!$R84="","",$J$9)</f>
        <v>#REF!</v>
      </c>
      <c r="AE84" s="15" t="e">
        <f>IF([2]女子名簿!$T84="","",$J$10)</f>
        <v>#REF!</v>
      </c>
    </row>
    <row r="85" spans="21:31" hidden="1" x14ac:dyDescent="0.3">
      <c r="U85" s="15" t="str">
        <f>IF(男子名簿!$Q85="","",VLOOKUP(男子名簿!$Q85,$B$9:$C$38,2,0))</f>
        <v/>
      </c>
      <c r="V85" s="15" t="str">
        <f>IF(男子名簿!$U85="","",VLOOKUP(男子名簿!$U85,$B$9:$C$38,2,0))</f>
        <v/>
      </c>
      <c r="W85" s="15" t="e">
        <f>IF([2]男子名簿!$O85="","",VLOOKUP([2]男子名簿!$O85,$B$9:$C$38,2,0))</f>
        <v>#REF!</v>
      </c>
      <c r="X85" s="15" t="e">
        <f>IF([2]男子名簿!$R85="","",$E$9)</f>
        <v>#REF!</v>
      </c>
      <c r="Y85" s="15" t="e">
        <f>IF([2]男子名簿!$T85="","",$E$10)</f>
        <v>#REF!</v>
      </c>
      <c r="AA85" s="15" t="e">
        <f>IF([2]女子名簿!$I85="","",VLOOKUP([2]女子名簿!$I85,$G$9:$H$38,2,0))</f>
        <v>#REF!</v>
      </c>
      <c r="AB85" s="15" t="e">
        <f>IF([2]女子名簿!$L85="","",VLOOKUP([2]女子名簿!$L85,$G$9:$H$38,2,0))</f>
        <v>#REF!</v>
      </c>
      <c r="AC85" s="15" t="e">
        <f>IF([2]女子名簿!$O85="","",VLOOKUP([2]女子名簿!$O85,$G$9:$H$38,2,0))</f>
        <v>#REF!</v>
      </c>
      <c r="AD85" s="15" t="e">
        <f>IF([2]女子名簿!$R85="","",$J$9)</f>
        <v>#REF!</v>
      </c>
      <c r="AE85" s="15" t="e">
        <f>IF([2]女子名簿!$T85="","",$J$10)</f>
        <v>#REF!</v>
      </c>
    </row>
    <row r="86" spans="21:31" hidden="1" x14ac:dyDescent="0.3">
      <c r="U86" s="15" t="str">
        <f>IF(男子名簿!$Q86="","",VLOOKUP(男子名簿!$Q86,$B$9:$C$38,2,0))</f>
        <v/>
      </c>
      <c r="V86" s="15" t="str">
        <f>IF(男子名簿!$U86="","",VLOOKUP(男子名簿!$U86,$B$9:$C$38,2,0))</f>
        <v/>
      </c>
      <c r="W86" s="15" t="e">
        <f>IF([2]男子名簿!$O86="","",VLOOKUP([2]男子名簿!$O86,$B$9:$C$38,2,0))</f>
        <v>#REF!</v>
      </c>
      <c r="X86" s="15" t="e">
        <f>IF([2]男子名簿!$R86="","",$E$9)</f>
        <v>#REF!</v>
      </c>
      <c r="Y86" s="15" t="e">
        <f>IF([2]男子名簿!$T86="","",$E$10)</f>
        <v>#REF!</v>
      </c>
      <c r="AA86" s="15" t="e">
        <f>IF([2]女子名簿!$I86="","",VLOOKUP([2]女子名簿!$I86,$G$9:$H$38,2,0))</f>
        <v>#REF!</v>
      </c>
      <c r="AB86" s="15" t="e">
        <f>IF([2]女子名簿!$L86="","",VLOOKUP([2]女子名簿!$L86,$G$9:$H$38,2,0))</f>
        <v>#REF!</v>
      </c>
      <c r="AC86" s="15" t="e">
        <f>IF([2]女子名簿!$O86="","",VLOOKUP([2]女子名簿!$O86,$G$9:$H$38,2,0))</f>
        <v>#REF!</v>
      </c>
      <c r="AD86" s="15" t="e">
        <f>IF([2]女子名簿!$R86="","",$J$9)</f>
        <v>#REF!</v>
      </c>
      <c r="AE86" s="15" t="e">
        <f>IF([2]女子名簿!$T86="","",$J$10)</f>
        <v>#REF!</v>
      </c>
    </row>
    <row r="87" spans="21:31" hidden="1" x14ac:dyDescent="0.3">
      <c r="U87" s="15" t="str">
        <f>IF(男子名簿!$Q87="","",VLOOKUP(男子名簿!$Q87,$B$9:$C$38,2,0))</f>
        <v/>
      </c>
      <c r="V87" s="15" t="str">
        <f>IF(男子名簿!$U87="","",VLOOKUP(男子名簿!$U87,$B$9:$C$38,2,0))</f>
        <v/>
      </c>
      <c r="W87" s="15" t="e">
        <f>IF([2]男子名簿!$O87="","",VLOOKUP([2]男子名簿!$O87,$B$9:$C$38,2,0))</f>
        <v>#REF!</v>
      </c>
      <c r="X87" s="15" t="e">
        <f>IF([2]男子名簿!$R87="","",$E$9)</f>
        <v>#REF!</v>
      </c>
      <c r="Y87" s="15" t="e">
        <f>IF([2]男子名簿!$T87="","",$E$10)</f>
        <v>#REF!</v>
      </c>
      <c r="AA87" s="15" t="e">
        <f>IF([2]女子名簿!$I87="","",VLOOKUP([2]女子名簿!$I87,$G$9:$H$38,2,0))</f>
        <v>#REF!</v>
      </c>
      <c r="AB87" s="15" t="e">
        <f>IF([2]女子名簿!$L87="","",VLOOKUP([2]女子名簿!$L87,$G$9:$H$38,2,0))</f>
        <v>#REF!</v>
      </c>
      <c r="AC87" s="15" t="e">
        <f>IF([2]女子名簿!$O87="","",VLOOKUP([2]女子名簿!$O87,$G$9:$H$38,2,0))</f>
        <v>#REF!</v>
      </c>
      <c r="AD87" s="15" t="e">
        <f>IF([2]女子名簿!$R87="","",$J$9)</f>
        <v>#REF!</v>
      </c>
      <c r="AE87" s="15" t="e">
        <f>IF([2]女子名簿!$T87="","",$J$10)</f>
        <v>#REF!</v>
      </c>
    </row>
    <row r="88" spans="21:31" hidden="1" x14ac:dyDescent="0.3">
      <c r="U88" s="15" t="str">
        <f>IF(男子名簿!$Q88="","",VLOOKUP(男子名簿!$Q88,$B$9:$C$38,2,0))</f>
        <v/>
      </c>
      <c r="V88" s="15" t="str">
        <f>IF(男子名簿!$U88="","",VLOOKUP(男子名簿!$U88,$B$9:$C$38,2,0))</f>
        <v/>
      </c>
      <c r="W88" s="15" t="e">
        <f>IF([2]男子名簿!$O88="","",VLOOKUP([2]男子名簿!$O88,$B$9:$C$38,2,0))</f>
        <v>#REF!</v>
      </c>
      <c r="X88" s="15" t="e">
        <f>IF([2]男子名簿!$R88="","",$E$9)</f>
        <v>#REF!</v>
      </c>
      <c r="Y88" s="15" t="e">
        <f>IF([2]男子名簿!$T88="","",$E$10)</f>
        <v>#REF!</v>
      </c>
      <c r="AA88" s="15" t="e">
        <f>IF([2]女子名簿!$I88="","",VLOOKUP([2]女子名簿!$I88,$G$9:$H$38,2,0))</f>
        <v>#REF!</v>
      </c>
      <c r="AB88" s="15" t="e">
        <f>IF([2]女子名簿!$L88="","",VLOOKUP([2]女子名簿!$L88,$G$9:$H$38,2,0))</f>
        <v>#REF!</v>
      </c>
      <c r="AC88" s="15" t="e">
        <f>IF([2]女子名簿!$O88="","",VLOOKUP([2]女子名簿!$O88,$G$9:$H$38,2,0))</f>
        <v>#REF!</v>
      </c>
      <c r="AD88" s="15" t="e">
        <f>IF([2]女子名簿!$R88="","",$J$9)</f>
        <v>#REF!</v>
      </c>
      <c r="AE88" s="15" t="e">
        <f>IF([2]女子名簿!$T88="","",$J$10)</f>
        <v>#REF!</v>
      </c>
    </row>
    <row r="89" spans="21:31" hidden="1" x14ac:dyDescent="0.3">
      <c r="U89" s="15" t="str">
        <f>IF(男子名簿!$Q89="","",VLOOKUP(男子名簿!$Q89,$B$9:$C$38,2,0))</f>
        <v/>
      </c>
      <c r="V89" s="15" t="str">
        <f>IF(男子名簿!$U89="","",VLOOKUP(男子名簿!$U89,$B$9:$C$38,2,0))</f>
        <v/>
      </c>
      <c r="W89" s="15" t="e">
        <f>IF([2]男子名簿!$O89="","",VLOOKUP([2]男子名簿!$O89,$B$9:$C$38,2,0))</f>
        <v>#REF!</v>
      </c>
      <c r="X89" s="15" t="e">
        <f>IF([2]男子名簿!$R89="","",$E$9)</f>
        <v>#REF!</v>
      </c>
      <c r="Y89" s="15" t="e">
        <f>IF([2]男子名簿!$T89="","",$E$10)</f>
        <v>#REF!</v>
      </c>
      <c r="AA89" s="15" t="e">
        <f>IF([2]女子名簿!$I89="","",VLOOKUP([2]女子名簿!$I89,$G$9:$H$38,2,0))</f>
        <v>#REF!</v>
      </c>
      <c r="AB89" s="15" t="e">
        <f>IF([2]女子名簿!$L89="","",VLOOKUP([2]女子名簿!$L89,$G$9:$H$38,2,0))</f>
        <v>#REF!</v>
      </c>
      <c r="AC89" s="15" t="e">
        <f>IF([2]女子名簿!$O89="","",VLOOKUP([2]女子名簿!$O89,$G$9:$H$38,2,0))</f>
        <v>#REF!</v>
      </c>
      <c r="AD89" s="15" t="e">
        <f>IF([2]女子名簿!$R89="","",$J$9)</f>
        <v>#REF!</v>
      </c>
      <c r="AE89" s="15" t="e">
        <f>IF([2]女子名簿!$T89="","",$J$10)</f>
        <v>#REF!</v>
      </c>
    </row>
    <row r="90" spans="21:31" hidden="1" x14ac:dyDescent="0.3">
      <c r="U90" s="15" t="str">
        <f>IF(男子名簿!$Q90="","",VLOOKUP(男子名簿!$Q90,$B$9:$C$38,2,0))</f>
        <v/>
      </c>
      <c r="V90" s="15" t="str">
        <f>IF(男子名簿!$U90="","",VLOOKUP(男子名簿!$U90,$B$9:$C$38,2,0))</f>
        <v/>
      </c>
      <c r="W90" s="15" t="e">
        <f>IF([2]男子名簿!$O90="","",VLOOKUP([2]男子名簿!$O90,$B$9:$C$38,2,0))</f>
        <v>#REF!</v>
      </c>
      <c r="X90" s="15" t="e">
        <f>IF([2]男子名簿!$R90="","",$E$9)</f>
        <v>#REF!</v>
      </c>
      <c r="Y90" s="15" t="e">
        <f>IF([2]男子名簿!$T90="","",$E$10)</f>
        <v>#REF!</v>
      </c>
      <c r="AA90" s="15" t="e">
        <f>IF([2]女子名簿!$I90="","",VLOOKUP([2]女子名簿!$I90,$G$9:$H$38,2,0))</f>
        <v>#REF!</v>
      </c>
      <c r="AB90" s="15" t="e">
        <f>IF([2]女子名簿!$L90="","",VLOOKUP([2]女子名簿!$L90,$G$9:$H$38,2,0))</f>
        <v>#REF!</v>
      </c>
      <c r="AC90" s="15" t="e">
        <f>IF([2]女子名簿!$O90="","",VLOOKUP([2]女子名簿!$O90,$G$9:$H$38,2,0))</f>
        <v>#REF!</v>
      </c>
      <c r="AD90" s="15" t="e">
        <f>IF([2]女子名簿!$R90="","",$J$9)</f>
        <v>#REF!</v>
      </c>
      <c r="AE90" s="15" t="e">
        <f>IF([2]女子名簿!$T90="","",$J$10)</f>
        <v>#REF!</v>
      </c>
    </row>
    <row r="91" spans="21:31" hidden="1" x14ac:dyDescent="0.3">
      <c r="U91" s="15" t="str">
        <f>IF(男子名簿!$Q91="","",VLOOKUP(男子名簿!$Q91,$B$9:$C$38,2,0))</f>
        <v/>
      </c>
      <c r="V91" s="15" t="str">
        <f>IF(男子名簿!$U91="","",VLOOKUP(男子名簿!$U91,$B$9:$C$38,2,0))</f>
        <v/>
      </c>
      <c r="W91" s="15" t="e">
        <f>IF([2]男子名簿!$O91="","",VLOOKUP([2]男子名簿!$O91,$B$9:$C$38,2,0))</f>
        <v>#REF!</v>
      </c>
      <c r="X91" s="15" t="e">
        <f>IF([2]男子名簿!$R91="","",$E$9)</f>
        <v>#REF!</v>
      </c>
      <c r="Y91" s="15" t="e">
        <f>IF([2]男子名簿!$T91="","",$E$10)</f>
        <v>#REF!</v>
      </c>
      <c r="AA91" s="15" t="e">
        <f>IF([2]女子名簿!$I91="","",VLOOKUP([2]女子名簿!$I91,$G$9:$H$38,2,0))</f>
        <v>#REF!</v>
      </c>
      <c r="AB91" s="15" t="e">
        <f>IF([2]女子名簿!$L91="","",VLOOKUP([2]女子名簿!$L91,$G$9:$H$38,2,0))</f>
        <v>#REF!</v>
      </c>
      <c r="AC91" s="15" t="e">
        <f>IF([2]女子名簿!$O91="","",VLOOKUP([2]女子名簿!$O91,$G$9:$H$38,2,0))</f>
        <v>#REF!</v>
      </c>
      <c r="AD91" s="15" t="e">
        <f>IF([2]女子名簿!$R91="","",$J$9)</f>
        <v>#REF!</v>
      </c>
      <c r="AE91" s="15" t="e">
        <f>IF([2]女子名簿!$T91="","",$J$10)</f>
        <v>#REF!</v>
      </c>
    </row>
    <row r="92" spans="21:31" hidden="1" x14ac:dyDescent="0.3">
      <c r="U92" s="15" t="str">
        <f>IF(男子名簿!$Q92="","",VLOOKUP(男子名簿!$Q92,$B$9:$C$38,2,0))</f>
        <v/>
      </c>
      <c r="V92" s="15" t="str">
        <f>IF(男子名簿!$U92="","",VLOOKUP(男子名簿!$U92,$B$9:$C$38,2,0))</f>
        <v/>
      </c>
      <c r="W92" s="15" t="e">
        <f>IF([2]男子名簿!$O92="","",VLOOKUP([2]男子名簿!$O92,$B$9:$C$38,2,0))</f>
        <v>#REF!</v>
      </c>
      <c r="X92" s="15" t="e">
        <f>IF([2]男子名簿!$R92="","",$E$9)</f>
        <v>#REF!</v>
      </c>
      <c r="Y92" s="15" t="e">
        <f>IF([2]男子名簿!$T92="","",$E$10)</f>
        <v>#REF!</v>
      </c>
      <c r="AA92" s="15" t="e">
        <f>IF([2]女子名簿!$I92="","",VLOOKUP([2]女子名簿!$I92,$G$9:$H$38,2,0))</f>
        <v>#REF!</v>
      </c>
      <c r="AB92" s="15" t="e">
        <f>IF([2]女子名簿!$L92="","",VLOOKUP([2]女子名簿!$L92,$G$9:$H$38,2,0))</f>
        <v>#REF!</v>
      </c>
      <c r="AC92" s="15" t="e">
        <f>IF([2]女子名簿!$O92="","",VLOOKUP([2]女子名簿!$O92,$G$9:$H$38,2,0))</f>
        <v>#REF!</v>
      </c>
      <c r="AD92" s="15" t="e">
        <f>IF([2]女子名簿!$R92="","",$J$9)</f>
        <v>#REF!</v>
      </c>
      <c r="AE92" s="15" t="e">
        <f>IF([2]女子名簿!$T92="","",$J$10)</f>
        <v>#REF!</v>
      </c>
    </row>
    <row r="93" spans="21:31" hidden="1" x14ac:dyDescent="0.3">
      <c r="U93" s="15" t="str">
        <f>IF(男子名簿!$Q93="","",VLOOKUP(男子名簿!$Q93,$B$9:$C$38,2,0))</f>
        <v/>
      </c>
      <c r="V93" s="15" t="str">
        <f>IF(男子名簿!$U93="","",VLOOKUP(男子名簿!$U93,$B$9:$C$38,2,0))</f>
        <v/>
      </c>
      <c r="W93" s="15" t="e">
        <f>IF([2]男子名簿!$O93="","",VLOOKUP([2]男子名簿!$O93,$B$9:$C$38,2,0))</f>
        <v>#REF!</v>
      </c>
      <c r="X93" s="15" t="e">
        <f>IF([2]男子名簿!$R93="","",$E$9)</f>
        <v>#REF!</v>
      </c>
      <c r="Y93" s="15" t="e">
        <f>IF([2]男子名簿!$T93="","",$E$10)</f>
        <v>#REF!</v>
      </c>
      <c r="AA93" s="15" t="e">
        <f>IF([2]女子名簿!$I93="","",VLOOKUP([2]女子名簿!$I93,$G$9:$H$38,2,0))</f>
        <v>#REF!</v>
      </c>
      <c r="AB93" s="15" t="e">
        <f>IF([2]女子名簿!$L93="","",VLOOKUP([2]女子名簿!$L93,$G$9:$H$38,2,0))</f>
        <v>#REF!</v>
      </c>
      <c r="AC93" s="15" t="e">
        <f>IF([2]女子名簿!$O93="","",VLOOKUP([2]女子名簿!$O93,$G$9:$H$38,2,0))</f>
        <v>#REF!</v>
      </c>
      <c r="AD93" s="15" t="e">
        <f>IF([2]女子名簿!$R93="","",$J$9)</f>
        <v>#REF!</v>
      </c>
      <c r="AE93" s="15" t="e">
        <f>IF([2]女子名簿!$T93="","",$J$10)</f>
        <v>#REF!</v>
      </c>
    </row>
    <row r="94" spans="21:31" hidden="1" x14ac:dyDescent="0.3">
      <c r="U94" s="15" t="str">
        <f>IF(男子名簿!$Q94="","",VLOOKUP(男子名簿!$Q94,$B$9:$C$38,2,0))</f>
        <v/>
      </c>
      <c r="V94" s="15" t="str">
        <f>IF(男子名簿!$U94="","",VLOOKUP(男子名簿!$U94,$B$9:$C$38,2,0))</f>
        <v/>
      </c>
      <c r="W94" s="15" t="e">
        <f>IF([2]男子名簿!$O94="","",VLOOKUP([2]男子名簿!$O94,$B$9:$C$38,2,0))</f>
        <v>#REF!</v>
      </c>
      <c r="X94" s="15" t="e">
        <f>IF([2]男子名簿!$R94="","",$E$9)</f>
        <v>#REF!</v>
      </c>
      <c r="Y94" s="15" t="e">
        <f>IF([2]男子名簿!$T94="","",$E$10)</f>
        <v>#REF!</v>
      </c>
      <c r="AA94" s="15" t="e">
        <f>IF([2]女子名簿!$I94="","",VLOOKUP([2]女子名簿!$I94,$G$9:$H$38,2,0))</f>
        <v>#REF!</v>
      </c>
      <c r="AB94" s="15" t="e">
        <f>IF([2]女子名簿!$L94="","",VLOOKUP([2]女子名簿!$L94,$G$9:$H$38,2,0))</f>
        <v>#REF!</v>
      </c>
      <c r="AC94" s="15" t="e">
        <f>IF([2]女子名簿!$O94="","",VLOOKUP([2]女子名簿!$O94,$G$9:$H$38,2,0))</f>
        <v>#REF!</v>
      </c>
      <c r="AD94" s="15" t="e">
        <f>IF([2]女子名簿!$R94="","",$J$9)</f>
        <v>#REF!</v>
      </c>
      <c r="AE94" s="15" t="e">
        <f>IF([2]女子名簿!$T94="","",$J$10)</f>
        <v>#REF!</v>
      </c>
    </row>
    <row r="95" spans="21:31" hidden="1" x14ac:dyDescent="0.3">
      <c r="U95" s="15" t="str">
        <f>IF(男子名簿!$Q95="","",VLOOKUP(男子名簿!$Q95,$B$9:$C$38,2,0))</f>
        <v/>
      </c>
      <c r="V95" s="15" t="str">
        <f>IF(男子名簿!$U95="","",VLOOKUP(男子名簿!$U95,$B$9:$C$38,2,0))</f>
        <v/>
      </c>
      <c r="W95" s="15" t="e">
        <f>IF([2]男子名簿!$O95="","",VLOOKUP([2]男子名簿!$O95,$B$9:$C$38,2,0))</f>
        <v>#REF!</v>
      </c>
      <c r="X95" s="15" t="e">
        <f>IF([2]男子名簿!$R95="","",$E$9)</f>
        <v>#REF!</v>
      </c>
      <c r="Y95" s="15" t="e">
        <f>IF([2]男子名簿!$T95="","",$E$10)</f>
        <v>#REF!</v>
      </c>
      <c r="AA95" s="15" t="e">
        <f>IF([2]女子名簿!$I95="","",VLOOKUP([2]女子名簿!$I95,$G$9:$H$38,2,0))</f>
        <v>#REF!</v>
      </c>
      <c r="AB95" s="15" t="e">
        <f>IF([2]女子名簿!$L95="","",VLOOKUP([2]女子名簿!$L95,$G$9:$H$38,2,0))</f>
        <v>#REF!</v>
      </c>
      <c r="AC95" s="15" t="e">
        <f>IF([2]女子名簿!$O95="","",VLOOKUP([2]女子名簿!$O95,$G$9:$H$38,2,0))</f>
        <v>#REF!</v>
      </c>
      <c r="AD95" s="15" t="e">
        <f>IF([2]女子名簿!$R95="","",$J$9)</f>
        <v>#REF!</v>
      </c>
      <c r="AE95" s="15" t="e">
        <f>IF([2]女子名簿!$T95="","",$J$10)</f>
        <v>#REF!</v>
      </c>
    </row>
    <row r="96" spans="21:31" hidden="1" x14ac:dyDescent="0.3">
      <c r="U96" s="15" t="str">
        <f>IF(男子名簿!$Q96="","",VLOOKUP(男子名簿!$Q96,$B$9:$C$38,2,0))</f>
        <v/>
      </c>
      <c r="V96" s="15" t="str">
        <f>IF(男子名簿!$U96="","",VLOOKUP(男子名簿!$U96,$B$9:$C$38,2,0))</f>
        <v/>
      </c>
      <c r="W96" s="15" t="e">
        <f>IF([2]男子名簿!$O96="","",VLOOKUP([2]男子名簿!$O96,$B$9:$C$38,2,0))</f>
        <v>#REF!</v>
      </c>
      <c r="X96" s="15" t="e">
        <f>IF([2]男子名簿!$R96="","",$E$9)</f>
        <v>#REF!</v>
      </c>
      <c r="Y96" s="15" t="e">
        <f>IF([2]男子名簿!$T96="","",$E$10)</f>
        <v>#REF!</v>
      </c>
      <c r="AA96" s="15" t="e">
        <f>IF([2]女子名簿!$I96="","",VLOOKUP([2]女子名簿!$I96,$G$9:$H$38,2,0))</f>
        <v>#REF!</v>
      </c>
      <c r="AB96" s="15" t="e">
        <f>IF([2]女子名簿!$L96="","",VLOOKUP([2]女子名簿!$L96,$G$9:$H$38,2,0))</f>
        <v>#REF!</v>
      </c>
      <c r="AC96" s="15" t="e">
        <f>IF([2]女子名簿!$O96="","",VLOOKUP([2]女子名簿!$O96,$G$9:$H$38,2,0))</f>
        <v>#REF!</v>
      </c>
      <c r="AD96" s="15" t="e">
        <f>IF([2]女子名簿!$R96="","",$J$9)</f>
        <v>#REF!</v>
      </c>
      <c r="AE96" s="15" t="e">
        <f>IF([2]女子名簿!$T96="","",$J$10)</f>
        <v>#REF!</v>
      </c>
    </row>
    <row r="97" spans="21:31" hidden="1" x14ac:dyDescent="0.3">
      <c r="U97" s="15" t="str">
        <f>IF(男子名簿!$Q97="","",VLOOKUP(男子名簿!$Q97,$B$9:$C$38,2,0))</f>
        <v/>
      </c>
      <c r="V97" s="15" t="str">
        <f>IF(男子名簿!$U97="","",VLOOKUP(男子名簿!$U97,$B$9:$C$38,2,0))</f>
        <v/>
      </c>
      <c r="W97" s="15" t="e">
        <f>IF([2]男子名簿!$O97="","",VLOOKUP([2]男子名簿!$O97,$B$9:$C$38,2,0))</f>
        <v>#REF!</v>
      </c>
      <c r="X97" s="15" t="e">
        <f>IF([2]男子名簿!$R97="","",$E$9)</f>
        <v>#REF!</v>
      </c>
      <c r="Y97" s="15" t="e">
        <f>IF([2]男子名簿!$T97="","",$E$10)</f>
        <v>#REF!</v>
      </c>
      <c r="AA97" s="15" t="e">
        <f>IF([2]女子名簿!$I97="","",VLOOKUP([2]女子名簿!$I97,$G$9:$H$38,2,0))</f>
        <v>#REF!</v>
      </c>
      <c r="AB97" s="15" t="e">
        <f>IF([2]女子名簿!$L97="","",VLOOKUP([2]女子名簿!$L97,$G$9:$H$38,2,0))</f>
        <v>#REF!</v>
      </c>
      <c r="AC97" s="15" t="e">
        <f>IF([2]女子名簿!$O97="","",VLOOKUP([2]女子名簿!$O97,$G$9:$H$38,2,0))</f>
        <v>#REF!</v>
      </c>
      <c r="AD97" s="15" t="e">
        <f>IF([2]女子名簿!$R97="","",$J$9)</f>
        <v>#REF!</v>
      </c>
      <c r="AE97" s="15" t="e">
        <f>IF([2]女子名簿!$T97="","",$J$10)</f>
        <v>#REF!</v>
      </c>
    </row>
    <row r="98" spans="21:31" hidden="1" x14ac:dyDescent="0.3">
      <c r="U98" s="15" t="str">
        <f>IF(男子名簿!$Q98="","",VLOOKUP(男子名簿!$Q98,$B$9:$C$38,2,0))</f>
        <v/>
      </c>
      <c r="V98" s="15" t="str">
        <f>IF(男子名簿!$U98="","",VLOOKUP(男子名簿!$U98,$B$9:$C$38,2,0))</f>
        <v/>
      </c>
      <c r="W98" s="15" t="e">
        <f>IF([2]男子名簿!$O98="","",VLOOKUP([2]男子名簿!$O98,$B$9:$C$38,2,0))</f>
        <v>#REF!</v>
      </c>
      <c r="X98" s="15" t="e">
        <f>IF([2]男子名簿!$R98="","",$E$9)</f>
        <v>#REF!</v>
      </c>
      <c r="Y98" s="15" t="e">
        <f>IF([2]男子名簿!$T98="","",$E$10)</f>
        <v>#REF!</v>
      </c>
      <c r="AA98" s="15" t="e">
        <f>IF([2]女子名簿!$I98="","",VLOOKUP([2]女子名簿!$I98,$G$9:$H$38,2,0))</f>
        <v>#REF!</v>
      </c>
      <c r="AB98" s="15" t="e">
        <f>IF([2]女子名簿!$L98="","",VLOOKUP([2]女子名簿!$L98,$G$9:$H$38,2,0))</f>
        <v>#REF!</v>
      </c>
      <c r="AC98" s="15" t="e">
        <f>IF([2]女子名簿!$O98="","",VLOOKUP([2]女子名簿!$O98,$G$9:$H$38,2,0))</f>
        <v>#REF!</v>
      </c>
      <c r="AD98" s="15" t="e">
        <f>IF([2]女子名簿!$R98="","",$J$9)</f>
        <v>#REF!</v>
      </c>
      <c r="AE98" s="15" t="e">
        <f>IF([2]女子名簿!$T98="","",$J$10)</f>
        <v>#REF!</v>
      </c>
    </row>
    <row r="99" spans="21:31" hidden="1" x14ac:dyDescent="0.3">
      <c r="U99" s="15" t="str">
        <f>IF(男子名簿!$Q99="","",VLOOKUP(男子名簿!$Q99,$B$9:$C$38,2,0))</f>
        <v/>
      </c>
      <c r="V99" s="15" t="str">
        <f>IF(男子名簿!$U99="","",VLOOKUP(男子名簿!$U99,$B$9:$C$38,2,0))</f>
        <v/>
      </c>
      <c r="W99" s="15" t="e">
        <f>IF([2]男子名簿!$O99="","",VLOOKUP([2]男子名簿!$O99,$B$9:$C$38,2,0))</f>
        <v>#REF!</v>
      </c>
      <c r="X99" s="15" t="e">
        <f>IF([2]男子名簿!$R99="","",$E$9)</f>
        <v>#REF!</v>
      </c>
      <c r="Y99" s="15" t="e">
        <f>IF([2]男子名簿!$T99="","",$E$10)</f>
        <v>#REF!</v>
      </c>
      <c r="AA99" s="15" t="e">
        <f>IF([2]女子名簿!$I99="","",VLOOKUP([2]女子名簿!$I99,$G$9:$H$38,2,0))</f>
        <v>#REF!</v>
      </c>
      <c r="AB99" s="15" t="e">
        <f>IF([2]女子名簿!$L99="","",VLOOKUP([2]女子名簿!$L99,$G$9:$H$38,2,0))</f>
        <v>#REF!</v>
      </c>
      <c r="AC99" s="15" t="e">
        <f>IF([2]女子名簿!$O99="","",VLOOKUP([2]女子名簿!$O99,$G$9:$H$38,2,0))</f>
        <v>#REF!</v>
      </c>
      <c r="AD99" s="15" t="e">
        <f>IF([2]女子名簿!$R99="","",$J$9)</f>
        <v>#REF!</v>
      </c>
      <c r="AE99" s="15" t="e">
        <f>IF([2]女子名簿!$T99="","",$J$10)</f>
        <v>#REF!</v>
      </c>
    </row>
    <row r="100" spans="21:31" hidden="1" x14ac:dyDescent="0.3">
      <c r="U100" s="15" t="str">
        <f>IF(男子名簿!$Q100="","",VLOOKUP(男子名簿!$Q100,$B$9:$C$38,2,0))</f>
        <v/>
      </c>
      <c r="V100" s="15" t="str">
        <f>IF(男子名簿!$U100="","",VLOOKUP(男子名簿!$U100,$B$9:$C$38,2,0))</f>
        <v/>
      </c>
      <c r="W100" s="15" t="e">
        <f>IF([2]男子名簿!$O100="","",VLOOKUP([2]男子名簿!$O100,$B$9:$C$38,2,0))</f>
        <v>#REF!</v>
      </c>
      <c r="X100" s="15" t="e">
        <f>IF([2]男子名簿!$R100="","",$E$9)</f>
        <v>#REF!</v>
      </c>
      <c r="Y100" s="15" t="e">
        <f>IF([2]男子名簿!$T100="","",$E$10)</f>
        <v>#REF!</v>
      </c>
      <c r="AA100" s="15" t="e">
        <f>IF([2]女子名簿!$I100="","",VLOOKUP([2]女子名簿!$I100,$G$9:$H$38,2,0))</f>
        <v>#REF!</v>
      </c>
      <c r="AB100" s="15" t="e">
        <f>IF([2]女子名簿!$L100="","",VLOOKUP([2]女子名簿!$L100,$G$9:$H$38,2,0))</f>
        <v>#REF!</v>
      </c>
      <c r="AC100" s="15" t="e">
        <f>IF([2]女子名簿!$O100="","",VLOOKUP([2]女子名簿!$O100,$G$9:$H$38,2,0))</f>
        <v>#REF!</v>
      </c>
      <c r="AD100" s="15" t="e">
        <f>IF([2]女子名簿!$R100="","",$J$9)</f>
        <v>#REF!</v>
      </c>
      <c r="AE100" s="15" t="e">
        <f>IF([2]女子名簿!$T100="","",$J$10)</f>
        <v>#REF!</v>
      </c>
    </row>
    <row r="101" spans="21:31" hidden="1" x14ac:dyDescent="0.3">
      <c r="U101" s="15" t="str">
        <f>IF(男子名簿!$Q101="","",VLOOKUP(男子名簿!$Q101,$B$9:$C$38,2,0))</f>
        <v/>
      </c>
      <c r="V101" s="15" t="str">
        <f>IF(男子名簿!$U101="","",VLOOKUP(男子名簿!$U101,$B$9:$C$38,2,0))</f>
        <v/>
      </c>
      <c r="W101" s="15" t="e">
        <f>IF([2]男子名簿!$O101="","",VLOOKUP([2]男子名簿!$O101,$B$9:$C$38,2,0))</f>
        <v>#REF!</v>
      </c>
      <c r="X101" s="15" t="e">
        <f>IF([2]男子名簿!$R101="","",$E$9)</f>
        <v>#REF!</v>
      </c>
      <c r="Y101" s="15" t="e">
        <f>IF([2]男子名簿!$T101="","",$E$10)</f>
        <v>#REF!</v>
      </c>
      <c r="AA101" s="15" t="e">
        <f>IF([2]女子名簿!$I101="","",VLOOKUP([2]女子名簿!$I101,$G$9:$H$38,2,0))</f>
        <v>#REF!</v>
      </c>
      <c r="AB101" s="15" t="e">
        <f>IF([2]女子名簿!$L101="","",VLOOKUP([2]女子名簿!$L101,$G$9:$H$38,2,0))</f>
        <v>#REF!</v>
      </c>
      <c r="AC101" s="15" t="e">
        <f>IF([2]女子名簿!$O101="","",VLOOKUP([2]女子名簿!$O101,$G$9:$H$38,2,0))</f>
        <v>#REF!</v>
      </c>
      <c r="AD101" s="15" t="e">
        <f>IF([2]女子名簿!$R101="","",$J$9)</f>
        <v>#REF!</v>
      </c>
      <c r="AE101" s="15" t="e">
        <f>IF([2]女子名簿!$T101="","",$J$10)</f>
        <v>#REF!</v>
      </c>
    </row>
    <row r="102" spans="21:31" hidden="1" x14ac:dyDescent="0.3">
      <c r="U102" s="15" t="str">
        <f>IF(男子名簿!$Q102="","",VLOOKUP(男子名簿!$Q102,$B$9:$C$38,2,0))</f>
        <v/>
      </c>
      <c r="V102" s="15" t="str">
        <f>IF(男子名簿!$U102="","",VLOOKUP(男子名簿!$U102,$B$9:$C$38,2,0))</f>
        <v/>
      </c>
      <c r="W102" s="15" t="e">
        <f>IF([2]男子名簿!$O102="","",VLOOKUP([2]男子名簿!$O102,$B$9:$C$38,2,0))</f>
        <v>#REF!</v>
      </c>
      <c r="X102" s="15" t="e">
        <f>IF([2]男子名簿!$R102="","",$E$9)</f>
        <v>#REF!</v>
      </c>
      <c r="Y102" s="15" t="e">
        <f>IF([2]男子名簿!$T102="","",$E$10)</f>
        <v>#REF!</v>
      </c>
      <c r="AA102" s="15" t="e">
        <f>IF([2]女子名簿!$I102="","",VLOOKUP([2]女子名簿!$I102,$G$9:$H$38,2,0))</f>
        <v>#REF!</v>
      </c>
      <c r="AB102" s="15" t="e">
        <f>IF([2]女子名簿!$L102="","",VLOOKUP([2]女子名簿!$L102,$G$9:$H$38,2,0))</f>
        <v>#REF!</v>
      </c>
      <c r="AC102" s="15" t="e">
        <f>IF([2]女子名簿!$O102="","",VLOOKUP([2]女子名簿!$O102,$G$9:$H$38,2,0))</f>
        <v>#REF!</v>
      </c>
      <c r="AD102" s="15" t="e">
        <f>IF([2]女子名簿!$R102="","",$J$9)</f>
        <v>#REF!</v>
      </c>
      <c r="AE102" s="15" t="e">
        <f>IF([2]女子名簿!$T102="","",$J$10)</f>
        <v>#REF!</v>
      </c>
    </row>
    <row r="103" spans="21:31" hidden="1" x14ac:dyDescent="0.3">
      <c r="U103" s="15" t="str">
        <f>IF(男子名簿!$Q103="","",VLOOKUP(男子名簿!$Q103,$B$9:$C$38,2,0))</f>
        <v/>
      </c>
      <c r="V103" s="15" t="str">
        <f>IF(男子名簿!$U103="","",VLOOKUP(男子名簿!$U103,$B$9:$C$38,2,0))</f>
        <v/>
      </c>
      <c r="W103" s="15" t="e">
        <f>IF([2]男子名簿!$O103="","",VLOOKUP([2]男子名簿!$O103,$B$9:$C$38,2,0))</f>
        <v>#REF!</v>
      </c>
      <c r="X103" s="15" t="e">
        <f>IF([2]男子名簿!$R103="","",$E$9)</f>
        <v>#REF!</v>
      </c>
      <c r="Y103" s="15" t="e">
        <f>IF([2]男子名簿!$T103="","",$E$10)</f>
        <v>#REF!</v>
      </c>
      <c r="AA103" s="15" t="e">
        <f>IF([2]女子名簿!$I103="","",VLOOKUP([2]女子名簿!$I103,$G$9:$H$38,2,0))</f>
        <v>#REF!</v>
      </c>
      <c r="AB103" s="15" t="e">
        <f>IF([2]女子名簿!$L103="","",VLOOKUP([2]女子名簿!$L103,$G$9:$H$38,2,0))</f>
        <v>#REF!</v>
      </c>
      <c r="AC103" s="15" t="e">
        <f>IF([2]女子名簿!$O103="","",VLOOKUP([2]女子名簿!$O103,$G$9:$H$38,2,0))</f>
        <v>#REF!</v>
      </c>
      <c r="AD103" s="15" t="e">
        <f>IF([2]女子名簿!$R103="","",$J$9)</f>
        <v>#REF!</v>
      </c>
      <c r="AE103" s="15" t="e">
        <f>IF([2]女子名簿!$T103="","",$J$10)</f>
        <v>#REF!</v>
      </c>
    </row>
    <row r="104" spans="21:31" hidden="1" x14ac:dyDescent="0.3">
      <c r="U104" s="15" t="str">
        <f>IF(男子名簿!$Q104="","",VLOOKUP(男子名簿!$Q104,$B$9:$C$38,2,0))</f>
        <v/>
      </c>
      <c r="V104" s="15" t="str">
        <f>IF(男子名簿!$U104="","",VLOOKUP(男子名簿!$U104,$B$9:$C$38,2,0))</f>
        <v/>
      </c>
      <c r="W104" s="15" t="e">
        <f>IF([2]男子名簿!$O104="","",VLOOKUP([2]男子名簿!$O104,$B$9:$C$38,2,0))</f>
        <v>#REF!</v>
      </c>
      <c r="X104" s="15" t="e">
        <f>IF([2]男子名簿!$R104="","",$E$9)</f>
        <v>#REF!</v>
      </c>
      <c r="Y104" s="15" t="e">
        <f>IF([2]男子名簿!$T104="","",$E$10)</f>
        <v>#REF!</v>
      </c>
      <c r="AA104" s="15" t="e">
        <f>IF([2]女子名簿!$I104="","",VLOOKUP([2]女子名簿!$I104,$G$9:$H$38,2,0))</f>
        <v>#REF!</v>
      </c>
      <c r="AB104" s="15" t="e">
        <f>IF([2]女子名簿!$L104="","",VLOOKUP([2]女子名簿!$L104,$G$9:$H$38,2,0))</f>
        <v>#REF!</v>
      </c>
      <c r="AC104" s="15" t="e">
        <f>IF([2]女子名簿!$O104="","",VLOOKUP([2]女子名簿!$O104,$G$9:$H$38,2,0))</f>
        <v>#REF!</v>
      </c>
      <c r="AD104" s="15" t="e">
        <f>IF([2]女子名簿!$R104="","",$J$9)</f>
        <v>#REF!</v>
      </c>
      <c r="AE104" s="15" t="e">
        <f>IF([2]女子名簿!$T104="","",$J$10)</f>
        <v>#REF!</v>
      </c>
    </row>
    <row r="105" spans="21:31" hidden="1" x14ac:dyDescent="0.3">
      <c r="U105" s="15" t="str">
        <f>IF(男子名簿!$Q105="","",VLOOKUP(男子名簿!$Q105,$B$9:$C$38,2,0))</f>
        <v/>
      </c>
      <c r="V105" s="15" t="str">
        <f>IF(男子名簿!$U105="","",VLOOKUP(男子名簿!$U105,$B$9:$C$38,2,0))</f>
        <v/>
      </c>
      <c r="W105" s="15" t="e">
        <f>IF([2]男子名簿!$O105="","",VLOOKUP([2]男子名簿!$O105,$B$9:$C$38,2,0))</f>
        <v>#REF!</v>
      </c>
      <c r="X105" s="15" t="e">
        <f>IF([2]男子名簿!$R105="","",$E$9)</f>
        <v>#REF!</v>
      </c>
      <c r="Y105" s="15" t="e">
        <f>IF([2]男子名簿!$T105="","",$E$10)</f>
        <v>#REF!</v>
      </c>
      <c r="AA105" s="15" t="e">
        <f>IF([2]女子名簿!$I105="","",VLOOKUP([2]女子名簿!$I105,$G$9:$H$38,2,0))</f>
        <v>#REF!</v>
      </c>
      <c r="AB105" s="15" t="e">
        <f>IF([2]女子名簿!$L105="","",VLOOKUP([2]女子名簿!$L105,$G$9:$H$38,2,0))</f>
        <v>#REF!</v>
      </c>
      <c r="AC105" s="15" t="e">
        <f>IF([2]女子名簿!$O105="","",VLOOKUP([2]女子名簿!$O105,$G$9:$H$38,2,0))</f>
        <v>#REF!</v>
      </c>
      <c r="AD105" s="15" t="e">
        <f>IF([2]女子名簿!$R105="","",$J$9)</f>
        <v>#REF!</v>
      </c>
      <c r="AE105" s="15" t="e">
        <f>IF([2]女子名簿!$T105="","",$J$10)</f>
        <v>#REF!</v>
      </c>
    </row>
    <row r="106" spans="21:31" hidden="1" x14ac:dyDescent="0.3">
      <c r="U106" s="15" t="str">
        <f>IF(男子名簿!$Q106="","",VLOOKUP(男子名簿!$Q106,$B$9:$C$38,2,0))</f>
        <v/>
      </c>
      <c r="V106" s="15" t="str">
        <f>IF(男子名簿!$U106="","",VLOOKUP(男子名簿!$U106,$B$9:$C$38,2,0))</f>
        <v/>
      </c>
      <c r="W106" s="15" t="e">
        <f>IF([2]男子名簿!$O106="","",VLOOKUP([2]男子名簿!$O106,$B$9:$C$38,2,0))</f>
        <v>#REF!</v>
      </c>
      <c r="X106" s="15" t="e">
        <f>IF([2]男子名簿!$R106="","",$E$9)</f>
        <v>#REF!</v>
      </c>
      <c r="Y106" s="15" t="e">
        <f>IF([2]男子名簿!$T106="","",$E$10)</f>
        <v>#REF!</v>
      </c>
      <c r="AA106" s="15" t="e">
        <f>IF([2]女子名簿!$I106="","",VLOOKUP([2]女子名簿!$I106,$G$9:$H$38,2,0))</f>
        <v>#REF!</v>
      </c>
      <c r="AB106" s="15" t="e">
        <f>IF([2]女子名簿!$L106="","",VLOOKUP([2]女子名簿!$L106,$G$9:$H$38,2,0))</f>
        <v>#REF!</v>
      </c>
      <c r="AC106" s="15" t="e">
        <f>IF([2]女子名簿!$O106="","",VLOOKUP([2]女子名簿!$O106,$G$9:$H$38,2,0))</f>
        <v>#REF!</v>
      </c>
      <c r="AD106" s="15" t="e">
        <f>IF([2]女子名簿!$R106="","",$J$9)</f>
        <v>#REF!</v>
      </c>
      <c r="AE106" s="15" t="e">
        <f>IF([2]女子名簿!$T106="","",$J$10)</f>
        <v>#REF!</v>
      </c>
    </row>
    <row r="107" spans="21:31" hidden="1" x14ac:dyDescent="0.3">
      <c r="U107" s="15" t="str">
        <f>IF(男子名簿!$Q107="","",VLOOKUP(男子名簿!$Q107,$B$9:$C$38,2,0))</f>
        <v/>
      </c>
      <c r="V107" s="15" t="str">
        <f>IF(男子名簿!$U107="","",VLOOKUP(男子名簿!$U107,$B$9:$C$38,2,0))</f>
        <v/>
      </c>
      <c r="W107" s="15" t="e">
        <f>IF([2]男子名簿!$O107="","",VLOOKUP([2]男子名簿!$O107,$B$9:$C$38,2,0))</f>
        <v>#REF!</v>
      </c>
      <c r="X107" s="15" t="e">
        <f>IF([2]男子名簿!$R107="","",$E$9)</f>
        <v>#REF!</v>
      </c>
      <c r="Y107" s="15" t="e">
        <f>IF([2]男子名簿!$T107="","",$E$10)</f>
        <v>#REF!</v>
      </c>
      <c r="AA107" s="15" t="e">
        <f>IF([2]女子名簿!$I107="","",VLOOKUP([2]女子名簿!$I107,$G$9:$H$38,2,0))</f>
        <v>#REF!</v>
      </c>
      <c r="AB107" s="15" t="e">
        <f>IF([2]女子名簿!$L107="","",VLOOKUP([2]女子名簿!$L107,$G$9:$H$38,2,0))</f>
        <v>#REF!</v>
      </c>
      <c r="AC107" s="15" t="e">
        <f>IF([2]女子名簿!$O107="","",VLOOKUP([2]女子名簿!$O107,$G$9:$H$38,2,0))</f>
        <v>#REF!</v>
      </c>
      <c r="AD107" s="15" t="e">
        <f>IF([2]女子名簿!$R107="","",$J$9)</f>
        <v>#REF!</v>
      </c>
      <c r="AE107" s="15" t="e">
        <f>IF([2]女子名簿!$T107="","",$J$10)</f>
        <v>#REF!</v>
      </c>
    </row>
    <row r="108" spans="21:31" hidden="1" x14ac:dyDescent="0.3">
      <c r="U108" s="15" t="str">
        <f>IF(男子名簿!$Q108="","",VLOOKUP(男子名簿!$Q108,$B$9:$C$38,2,0))</f>
        <v/>
      </c>
      <c r="V108" s="15" t="str">
        <f>IF(男子名簿!$U108="","",VLOOKUP(男子名簿!$U108,$B$9:$C$38,2,0))</f>
        <v/>
      </c>
      <c r="W108" s="15" t="e">
        <f>IF([2]男子名簿!$O108="","",VLOOKUP([2]男子名簿!$O108,$B$9:$C$38,2,0))</f>
        <v>#REF!</v>
      </c>
      <c r="X108" s="15" t="e">
        <f>IF([2]男子名簿!$R108="","",$E$9)</f>
        <v>#REF!</v>
      </c>
      <c r="Y108" s="15" t="e">
        <f>IF([2]男子名簿!$T108="","",$E$10)</f>
        <v>#REF!</v>
      </c>
      <c r="AA108" s="15" t="e">
        <f>IF([2]女子名簿!$I108="","",VLOOKUP([2]女子名簿!$I108,$G$9:$H$38,2,0))</f>
        <v>#REF!</v>
      </c>
      <c r="AB108" s="15" t="e">
        <f>IF([2]女子名簿!$L108="","",VLOOKUP([2]女子名簿!$L108,$G$9:$H$38,2,0))</f>
        <v>#REF!</v>
      </c>
      <c r="AC108" s="15" t="e">
        <f>IF([2]女子名簿!$O108="","",VLOOKUP([2]女子名簿!$O108,$G$9:$H$38,2,0))</f>
        <v>#REF!</v>
      </c>
      <c r="AD108" s="15" t="e">
        <f>IF([2]女子名簿!$R108="","",$J$9)</f>
        <v>#REF!</v>
      </c>
      <c r="AE108" s="15" t="e">
        <f>IF([2]女子名簿!$T108="","",$J$10)</f>
        <v>#REF!</v>
      </c>
    </row>
    <row r="109" spans="21:31" hidden="1" x14ac:dyDescent="0.3">
      <c r="U109" s="15" t="str">
        <f>IF(男子名簿!$Q109="","",VLOOKUP(男子名簿!$Q109,$B$9:$C$38,2,0))</f>
        <v/>
      </c>
      <c r="V109" s="15" t="str">
        <f>IF(男子名簿!$U109="","",VLOOKUP(男子名簿!$U109,$B$9:$C$38,2,0))</f>
        <v/>
      </c>
      <c r="W109" s="15" t="e">
        <f>IF([2]男子名簿!$O109="","",VLOOKUP([2]男子名簿!$O109,$B$9:$C$38,2,0))</f>
        <v>#REF!</v>
      </c>
      <c r="X109" s="15" t="e">
        <f>IF([2]男子名簿!$R109="","",$E$9)</f>
        <v>#REF!</v>
      </c>
      <c r="Y109" s="15" t="e">
        <f>IF([2]男子名簿!$T109="","",$E$10)</f>
        <v>#REF!</v>
      </c>
      <c r="AA109" s="15" t="e">
        <f>IF([2]女子名簿!$I109="","",VLOOKUP([2]女子名簿!$I109,$G$9:$H$38,2,0))</f>
        <v>#REF!</v>
      </c>
      <c r="AB109" s="15" t="e">
        <f>IF([2]女子名簿!$L109="","",VLOOKUP([2]女子名簿!$L109,$G$9:$H$38,2,0))</f>
        <v>#REF!</v>
      </c>
      <c r="AC109" s="15" t="e">
        <f>IF([2]女子名簿!$O109="","",VLOOKUP([2]女子名簿!$O109,$G$9:$H$38,2,0))</f>
        <v>#REF!</v>
      </c>
      <c r="AD109" s="15" t="e">
        <f>IF([2]女子名簿!$R109="","",$J$9)</f>
        <v>#REF!</v>
      </c>
      <c r="AE109" s="15" t="e">
        <f>IF([2]女子名簿!$T109="","",$J$10)</f>
        <v>#REF!</v>
      </c>
    </row>
    <row r="110" spans="21:31" hidden="1" x14ac:dyDescent="0.3">
      <c r="U110" s="15" t="str">
        <f>IF(男子名簿!$Q110="","",VLOOKUP(男子名簿!$Q110,$B$9:$C$38,2,0))</f>
        <v/>
      </c>
      <c r="V110" s="15" t="str">
        <f>IF(男子名簿!$U110="","",VLOOKUP(男子名簿!$U110,$B$9:$C$38,2,0))</f>
        <v/>
      </c>
      <c r="W110" s="15" t="e">
        <f>IF([2]男子名簿!$O110="","",VLOOKUP([2]男子名簿!$O110,$B$9:$C$38,2,0))</f>
        <v>#REF!</v>
      </c>
      <c r="X110" s="15" t="e">
        <f>IF([2]男子名簿!$R110="","",$E$9)</f>
        <v>#REF!</v>
      </c>
      <c r="Y110" s="15" t="e">
        <f>IF([2]男子名簿!$T110="","",$E$10)</f>
        <v>#REF!</v>
      </c>
      <c r="AA110" s="15" t="e">
        <f>IF([2]女子名簿!$I110="","",VLOOKUP([2]女子名簿!$I110,$G$9:$H$38,2,0))</f>
        <v>#REF!</v>
      </c>
      <c r="AB110" s="15" t="e">
        <f>IF([2]女子名簿!$L110="","",VLOOKUP([2]女子名簿!$L110,$G$9:$H$38,2,0))</f>
        <v>#REF!</v>
      </c>
      <c r="AC110" s="15" t="e">
        <f>IF([2]女子名簿!$O110="","",VLOOKUP([2]女子名簿!$O110,$G$9:$H$38,2,0))</f>
        <v>#REF!</v>
      </c>
      <c r="AD110" s="15" t="e">
        <f>IF([2]女子名簿!$R110="","",$J$9)</f>
        <v>#REF!</v>
      </c>
      <c r="AE110" s="15" t="e">
        <f>IF([2]女子名簿!$T110="","",$J$10)</f>
        <v>#REF!</v>
      </c>
    </row>
    <row r="111" spans="21:31" hidden="1" x14ac:dyDescent="0.3">
      <c r="U111" s="15" t="str">
        <f>IF(男子名簿!$Q111="","",VLOOKUP(男子名簿!$Q111,$B$9:$C$38,2,0))</f>
        <v/>
      </c>
      <c r="V111" s="15" t="str">
        <f>IF(男子名簿!$U111="","",VLOOKUP(男子名簿!$U111,$B$9:$C$38,2,0))</f>
        <v/>
      </c>
      <c r="W111" s="15" t="e">
        <f>IF([2]男子名簿!$O111="","",VLOOKUP([2]男子名簿!$O111,$B$9:$C$38,2,0))</f>
        <v>#REF!</v>
      </c>
      <c r="X111" s="15" t="e">
        <f>IF([2]男子名簿!$R111="","",$E$9)</f>
        <v>#REF!</v>
      </c>
      <c r="Y111" s="15" t="e">
        <f>IF([2]男子名簿!$T111="","",$E$10)</f>
        <v>#REF!</v>
      </c>
      <c r="AA111" s="15" t="e">
        <f>IF([2]女子名簿!$I111="","",VLOOKUP([2]女子名簿!$I111,$G$9:$H$38,2,0))</f>
        <v>#REF!</v>
      </c>
      <c r="AB111" s="15" t="e">
        <f>IF([2]女子名簿!$L111="","",VLOOKUP([2]女子名簿!$L111,$G$9:$H$38,2,0))</f>
        <v>#REF!</v>
      </c>
      <c r="AC111" s="15" t="e">
        <f>IF([2]女子名簿!$O111="","",VLOOKUP([2]女子名簿!$O111,$G$9:$H$38,2,0))</f>
        <v>#REF!</v>
      </c>
      <c r="AD111" s="15" t="e">
        <f>IF([2]女子名簿!$R111="","",$J$9)</f>
        <v>#REF!</v>
      </c>
      <c r="AE111" s="15" t="e">
        <f>IF([2]女子名簿!$T111="","",$J$10)</f>
        <v>#REF!</v>
      </c>
    </row>
    <row r="112" spans="21:31" hidden="1" x14ac:dyDescent="0.3">
      <c r="U112" s="15" t="str">
        <f>IF(男子名簿!$Q112="","",VLOOKUP(男子名簿!$Q112,$B$9:$C$38,2,0))</f>
        <v/>
      </c>
      <c r="V112" s="15" t="str">
        <f>IF(男子名簿!$U112="","",VLOOKUP(男子名簿!$U112,$B$9:$C$38,2,0))</f>
        <v/>
      </c>
      <c r="W112" s="15" t="e">
        <f>IF([2]男子名簿!$O112="","",VLOOKUP([2]男子名簿!$O112,$B$9:$C$38,2,0))</f>
        <v>#REF!</v>
      </c>
      <c r="X112" s="15" t="e">
        <f>IF([2]男子名簿!$R112="","",$E$9)</f>
        <v>#REF!</v>
      </c>
      <c r="Y112" s="15" t="e">
        <f>IF([2]男子名簿!$T112="","",$E$10)</f>
        <v>#REF!</v>
      </c>
      <c r="AA112" s="15" t="e">
        <f>IF([2]女子名簿!$I112="","",VLOOKUP([2]女子名簿!$I112,$G$9:$H$38,2,0))</f>
        <v>#REF!</v>
      </c>
      <c r="AB112" s="15" t="e">
        <f>IF([2]女子名簿!$L112="","",VLOOKUP([2]女子名簿!$L112,$G$9:$H$38,2,0))</f>
        <v>#REF!</v>
      </c>
      <c r="AC112" s="15" t="e">
        <f>IF([2]女子名簿!$O112="","",VLOOKUP([2]女子名簿!$O112,$G$9:$H$38,2,0))</f>
        <v>#REF!</v>
      </c>
      <c r="AD112" s="15" t="e">
        <f>IF([2]女子名簿!$R112="","",$J$9)</f>
        <v>#REF!</v>
      </c>
      <c r="AE112" s="15" t="e">
        <f>IF([2]女子名簿!$T112="","",$J$10)</f>
        <v>#REF!</v>
      </c>
    </row>
    <row r="113" spans="21:31" hidden="1" x14ac:dyDescent="0.3">
      <c r="U113" s="15" t="str">
        <f>IF(男子名簿!$Q113="","",VLOOKUP(男子名簿!$Q113,$B$9:$C$38,2,0))</f>
        <v/>
      </c>
      <c r="V113" s="15" t="str">
        <f>IF(男子名簿!$U113="","",VLOOKUP(男子名簿!$U113,$B$9:$C$38,2,0))</f>
        <v/>
      </c>
      <c r="W113" s="15" t="e">
        <f>IF([2]男子名簿!$O113="","",VLOOKUP([2]男子名簿!$O113,$B$9:$C$38,2,0))</f>
        <v>#REF!</v>
      </c>
      <c r="X113" s="15" t="e">
        <f>IF([2]男子名簿!$R113="","",$E$9)</f>
        <v>#REF!</v>
      </c>
      <c r="Y113" s="15" t="e">
        <f>IF([2]男子名簿!$T113="","",$E$10)</f>
        <v>#REF!</v>
      </c>
      <c r="AA113" s="15" t="e">
        <f>IF([2]女子名簿!$I113="","",VLOOKUP([2]女子名簿!$I113,$G$9:$H$38,2,0))</f>
        <v>#REF!</v>
      </c>
      <c r="AB113" s="15" t="e">
        <f>IF([2]女子名簿!$L113="","",VLOOKUP([2]女子名簿!$L113,$G$9:$H$38,2,0))</f>
        <v>#REF!</v>
      </c>
      <c r="AC113" s="15" t="e">
        <f>IF([2]女子名簿!$O113="","",VLOOKUP([2]女子名簿!$O113,$G$9:$H$38,2,0))</f>
        <v>#REF!</v>
      </c>
      <c r="AD113" s="15" t="e">
        <f>IF([2]女子名簿!$R113="","",$J$9)</f>
        <v>#REF!</v>
      </c>
      <c r="AE113" s="15" t="e">
        <f>IF([2]女子名簿!$T113="","",$J$10)</f>
        <v>#REF!</v>
      </c>
    </row>
    <row r="114" spans="21:31" hidden="1" x14ac:dyDescent="0.3">
      <c r="U114" s="15" t="str">
        <f>IF(男子名簿!$Q114="","",VLOOKUP(男子名簿!$Q114,$B$9:$C$38,2,0))</f>
        <v/>
      </c>
      <c r="V114" s="15" t="str">
        <f>IF(男子名簿!$U114="","",VLOOKUP(男子名簿!$U114,$B$9:$C$38,2,0))</f>
        <v/>
      </c>
      <c r="W114" s="15" t="e">
        <f>IF([2]男子名簿!$O114="","",VLOOKUP([2]男子名簿!$O114,$B$9:$C$38,2,0))</f>
        <v>#REF!</v>
      </c>
      <c r="X114" s="15" t="e">
        <f>IF([2]男子名簿!$R114="","",$E$9)</f>
        <v>#REF!</v>
      </c>
      <c r="Y114" s="15" t="e">
        <f>IF([2]男子名簿!$T114="","",$E$10)</f>
        <v>#REF!</v>
      </c>
      <c r="AA114" s="15" t="e">
        <f>IF([2]女子名簿!$I114="","",VLOOKUP([2]女子名簿!$I114,$G$9:$H$38,2,0))</f>
        <v>#REF!</v>
      </c>
      <c r="AB114" s="15" t="e">
        <f>IF([2]女子名簿!$L114="","",VLOOKUP([2]女子名簿!$L114,$G$9:$H$38,2,0))</f>
        <v>#REF!</v>
      </c>
      <c r="AC114" s="15" t="e">
        <f>IF([2]女子名簿!$O114="","",VLOOKUP([2]女子名簿!$O114,$G$9:$H$38,2,0))</f>
        <v>#REF!</v>
      </c>
      <c r="AD114" s="15" t="e">
        <f>IF([2]女子名簿!$R114="","",$J$9)</f>
        <v>#REF!</v>
      </c>
      <c r="AE114" s="15" t="e">
        <f>IF([2]女子名簿!$T114="","",$J$10)</f>
        <v>#REF!</v>
      </c>
    </row>
    <row r="115" spans="21:31" hidden="1" x14ac:dyDescent="0.3">
      <c r="U115" s="15" t="str">
        <f>IF(男子名簿!$Q115="","",VLOOKUP(男子名簿!$Q115,$B$9:$C$38,2,0))</f>
        <v/>
      </c>
      <c r="V115" s="15" t="str">
        <f>IF(男子名簿!$U115="","",VLOOKUP(男子名簿!$U115,$B$9:$C$38,2,0))</f>
        <v/>
      </c>
      <c r="W115" s="15" t="e">
        <f>IF([2]男子名簿!$O115="","",VLOOKUP([2]男子名簿!$O115,$B$9:$C$38,2,0))</f>
        <v>#REF!</v>
      </c>
      <c r="X115" s="15" t="e">
        <f>IF([2]男子名簿!$R115="","",$E$9)</f>
        <v>#REF!</v>
      </c>
      <c r="Y115" s="15" t="e">
        <f>IF([2]男子名簿!$T115="","",$E$10)</f>
        <v>#REF!</v>
      </c>
      <c r="AA115" s="15" t="e">
        <f>IF([2]女子名簿!$I115="","",VLOOKUP([2]女子名簿!$I115,$G$9:$H$38,2,0))</f>
        <v>#REF!</v>
      </c>
      <c r="AB115" s="15" t="e">
        <f>IF([2]女子名簿!$L115="","",VLOOKUP([2]女子名簿!$L115,$G$9:$H$38,2,0))</f>
        <v>#REF!</v>
      </c>
      <c r="AC115" s="15" t="e">
        <f>IF([2]女子名簿!$O115="","",VLOOKUP([2]女子名簿!$O115,$G$9:$H$38,2,0))</f>
        <v>#REF!</v>
      </c>
      <c r="AD115" s="15" t="e">
        <f>IF([2]女子名簿!$R115="","",$J$9)</f>
        <v>#REF!</v>
      </c>
      <c r="AE115" s="15" t="e">
        <f>IF([2]女子名簿!$T115="","",$J$10)</f>
        <v>#REF!</v>
      </c>
    </row>
    <row r="116" spans="21:31" hidden="1" x14ac:dyDescent="0.3">
      <c r="U116" s="15" t="str">
        <f>IF(男子名簿!$Q116="","",VLOOKUP(男子名簿!$Q116,$B$9:$C$38,2,0))</f>
        <v/>
      </c>
      <c r="V116" s="15" t="str">
        <f>IF(男子名簿!$U116="","",VLOOKUP(男子名簿!$U116,$B$9:$C$38,2,0))</f>
        <v/>
      </c>
      <c r="W116" s="15" t="e">
        <f>IF([2]男子名簿!$O116="","",VLOOKUP([2]男子名簿!$O116,$B$9:$C$38,2,0))</f>
        <v>#REF!</v>
      </c>
      <c r="X116" s="15" t="e">
        <f>IF([2]男子名簿!$R116="","",$E$9)</f>
        <v>#REF!</v>
      </c>
      <c r="Y116" s="15" t="e">
        <f>IF([2]男子名簿!$T116="","",$E$10)</f>
        <v>#REF!</v>
      </c>
      <c r="AA116" s="15" t="e">
        <f>IF([2]女子名簿!$I116="","",VLOOKUP([2]女子名簿!$I116,$G$9:$H$38,2,0))</f>
        <v>#REF!</v>
      </c>
      <c r="AB116" s="15" t="e">
        <f>IF([2]女子名簿!$L116="","",VLOOKUP([2]女子名簿!$L116,$G$9:$H$38,2,0))</f>
        <v>#REF!</v>
      </c>
      <c r="AC116" s="15" t="e">
        <f>IF([2]女子名簿!$O116="","",VLOOKUP([2]女子名簿!$O116,$G$9:$H$38,2,0))</f>
        <v>#REF!</v>
      </c>
      <c r="AD116" s="15" t="e">
        <f>IF([2]女子名簿!$R116="","",$J$9)</f>
        <v>#REF!</v>
      </c>
      <c r="AE116" s="15" t="e">
        <f>IF([2]女子名簿!$T116="","",$J$10)</f>
        <v>#REF!</v>
      </c>
    </row>
    <row r="117" spans="21:31" hidden="1" x14ac:dyDescent="0.3">
      <c r="U117" s="15" t="str">
        <f>IF(男子名簿!$Q117="","",VLOOKUP(男子名簿!$Q117,$B$9:$C$38,2,0))</f>
        <v/>
      </c>
      <c r="V117" s="15" t="str">
        <f>IF(男子名簿!$U117="","",VLOOKUP(男子名簿!$U117,$B$9:$C$38,2,0))</f>
        <v/>
      </c>
      <c r="W117" s="15" t="e">
        <f>IF([2]男子名簿!$O117="","",VLOOKUP([2]男子名簿!$O117,$B$9:$C$38,2,0))</f>
        <v>#REF!</v>
      </c>
      <c r="X117" s="15" t="e">
        <f>IF([2]男子名簿!$R117="","",$E$9)</f>
        <v>#REF!</v>
      </c>
      <c r="Y117" s="15" t="e">
        <f>IF([2]男子名簿!$T117="","",$E$10)</f>
        <v>#REF!</v>
      </c>
      <c r="AA117" s="15" t="e">
        <f>IF([2]女子名簿!$I117="","",VLOOKUP([2]女子名簿!$I117,$G$9:$H$38,2,0))</f>
        <v>#REF!</v>
      </c>
      <c r="AB117" s="15" t="e">
        <f>IF([2]女子名簿!$L117="","",VLOOKUP([2]女子名簿!$L117,$G$9:$H$38,2,0))</f>
        <v>#REF!</v>
      </c>
      <c r="AC117" s="15" t="e">
        <f>IF([2]女子名簿!$O117="","",VLOOKUP([2]女子名簿!$O117,$G$9:$H$38,2,0))</f>
        <v>#REF!</v>
      </c>
      <c r="AD117" s="15" t="e">
        <f>IF([2]女子名簿!$R117="","",$J$9)</f>
        <v>#REF!</v>
      </c>
      <c r="AE117" s="15" t="e">
        <f>IF([2]女子名簿!$T117="","",$J$10)</f>
        <v>#REF!</v>
      </c>
    </row>
    <row r="118" spans="21:31" hidden="1" x14ac:dyDescent="0.3">
      <c r="U118" s="15" t="str">
        <f>IF(男子名簿!$Q118="","",VLOOKUP(男子名簿!$Q118,$B$9:$C$38,2,0))</f>
        <v/>
      </c>
      <c r="V118" s="15" t="str">
        <f>IF(男子名簿!$U118="","",VLOOKUP(男子名簿!$U118,$B$9:$C$38,2,0))</f>
        <v/>
      </c>
      <c r="W118" s="15" t="e">
        <f>IF([2]男子名簿!$O118="","",VLOOKUP([2]男子名簿!$O118,$B$9:$C$38,2,0))</f>
        <v>#REF!</v>
      </c>
      <c r="X118" s="15" t="e">
        <f>IF([2]男子名簿!$R118="","",$E$9)</f>
        <v>#REF!</v>
      </c>
      <c r="Y118" s="15" t="e">
        <f>IF([2]男子名簿!$T118="","",$E$10)</f>
        <v>#REF!</v>
      </c>
      <c r="AA118" s="15" t="e">
        <f>IF([2]女子名簿!$I118="","",VLOOKUP([2]女子名簿!$I118,$G$9:$H$38,2,0))</f>
        <v>#REF!</v>
      </c>
      <c r="AB118" s="15" t="e">
        <f>IF([2]女子名簿!$L118="","",VLOOKUP([2]女子名簿!$L118,$G$9:$H$38,2,0))</f>
        <v>#REF!</v>
      </c>
      <c r="AC118" s="15" t="e">
        <f>IF([2]女子名簿!$O118="","",VLOOKUP([2]女子名簿!$O118,$G$9:$H$38,2,0))</f>
        <v>#REF!</v>
      </c>
      <c r="AD118" s="15" t="e">
        <f>IF([2]女子名簿!$R118="","",$J$9)</f>
        <v>#REF!</v>
      </c>
      <c r="AE118" s="15" t="e">
        <f>IF([2]女子名簿!$T118="","",$J$10)</f>
        <v>#REF!</v>
      </c>
    </row>
    <row r="119" spans="21:31" hidden="1" x14ac:dyDescent="0.3">
      <c r="U119" s="15" t="str">
        <f>IF(男子名簿!$Q119="","",VLOOKUP(男子名簿!$Q119,$B$9:$C$38,2,0))</f>
        <v/>
      </c>
      <c r="V119" s="15" t="str">
        <f>IF(男子名簿!$U119="","",VLOOKUP(男子名簿!$U119,$B$9:$C$38,2,0))</f>
        <v/>
      </c>
      <c r="W119" s="15" t="e">
        <f>IF([2]男子名簿!$O119="","",VLOOKUP([2]男子名簿!$O119,$B$9:$C$38,2,0))</f>
        <v>#REF!</v>
      </c>
      <c r="X119" s="15" t="e">
        <f>IF([2]男子名簿!$R119="","",$E$9)</f>
        <v>#REF!</v>
      </c>
      <c r="Y119" s="15" t="e">
        <f>IF([2]男子名簿!$T119="","",$E$10)</f>
        <v>#REF!</v>
      </c>
      <c r="AA119" s="15" t="e">
        <f>IF([2]女子名簿!$I119="","",VLOOKUP([2]女子名簿!$I119,$G$9:$H$38,2,0))</f>
        <v>#REF!</v>
      </c>
      <c r="AB119" s="15" t="e">
        <f>IF([2]女子名簿!$L119="","",VLOOKUP([2]女子名簿!$L119,$G$9:$H$38,2,0))</f>
        <v>#REF!</v>
      </c>
      <c r="AC119" s="15" t="e">
        <f>IF([2]女子名簿!$O119="","",VLOOKUP([2]女子名簿!$O119,$G$9:$H$38,2,0))</f>
        <v>#REF!</v>
      </c>
      <c r="AD119" s="15" t="e">
        <f>IF([2]女子名簿!$R119="","",$J$9)</f>
        <v>#REF!</v>
      </c>
      <c r="AE119" s="15" t="e">
        <f>IF([2]女子名簿!$T119="","",$J$10)</f>
        <v>#REF!</v>
      </c>
    </row>
    <row r="120" spans="21:31" hidden="1" x14ac:dyDescent="0.3">
      <c r="U120" s="15" t="str">
        <f>IF(男子名簿!$Q120="","",VLOOKUP(男子名簿!$Q120,$B$9:$C$38,2,0))</f>
        <v/>
      </c>
      <c r="V120" s="15" t="str">
        <f>IF(男子名簿!$U120="","",VLOOKUP(男子名簿!$U120,$B$9:$C$38,2,0))</f>
        <v/>
      </c>
      <c r="W120" s="15" t="e">
        <f>IF([2]男子名簿!$O120="","",VLOOKUP([2]男子名簿!$O120,$B$9:$C$38,2,0))</f>
        <v>#REF!</v>
      </c>
      <c r="X120" s="15" t="e">
        <f>IF([2]男子名簿!$R120="","",$E$9)</f>
        <v>#REF!</v>
      </c>
      <c r="Y120" s="15" t="e">
        <f>IF([2]男子名簿!$T120="","",$E$10)</f>
        <v>#REF!</v>
      </c>
      <c r="AA120" s="15" t="e">
        <f>IF([2]女子名簿!$I120="","",VLOOKUP([2]女子名簿!$I120,$G$9:$H$38,2,0))</f>
        <v>#REF!</v>
      </c>
      <c r="AB120" s="15" t="e">
        <f>IF([2]女子名簿!$L120="","",VLOOKUP([2]女子名簿!$L120,$G$9:$H$38,2,0))</f>
        <v>#REF!</v>
      </c>
      <c r="AC120" s="15" t="e">
        <f>IF([2]女子名簿!$O120="","",VLOOKUP([2]女子名簿!$O120,$G$9:$H$38,2,0))</f>
        <v>#REF!</v>
      </c>
      <c r="AD120" s="15" t="e">
        <f>IF([2]女子名簿!$R120="","",$J$9)</f>
        <v>#REF!</v>
      </c>
      <c r="AE120" s="15" t="e">
        <f>IF([2]女子名簿!$T120="","",$J$10)</f>
        <v>#REF!</v>
      </c>
    </row>
    <row r="121" spans="21:31" hidden="1" x14ac:dyDescent="0.3">
      <c r="U121" s="15" t="str">
        <f>IF(男子名簿!$Q121="","",VLOOKUP(男子名簿!$Q121,$B$9:$C$38,2,0))</f>
        <v/>
      </c>
      <c r="V121" s="15" t="str">
        <f>IF(男子名簿!$U121="","",VLOOKUP(男子名簿!$U121,$B$9:$C$38,2,0))</f>
        <v/>
      </c>
      <c r="W121" s="15" t="e">
        <f>IF([2]男子名簿!$O121="","",VLOOKUP([2]男子名簿!$O121,$B$9:$C$38,2,0))</f>
        <v>#REF!</v>
      </c>
      <c r="X121" s="15" t="e">
        <f>IF([2]男子名簿!$R121="","",$E$9)</f>
        <v>#REF!</v>
      </c>
      <c r="Y121" s="15" t="e">
        <f>IF([2]男子名簿!$T121="","",$E$10)</f>
        <v>#REF!</v>
      </c>
      <c r="AA121" s="15" t="e">
        <f>IF([2]女子名簿!$I121="","",VLOOKUP([2]女子名簿!$I121,$G$9:$H$38,2,0))</f>
        <v>#REF!</v>
      </c>
      <c r="AB121" s="15" t="e">
        <f>IF([2]女子名簿!$L121="","",VLOOKUP([2]女子名簿!$L121,$G$9:$H$38,2,0))</f>
        <v>#REF!</v>
      </c>
      <c r="AC121" s="15" t="e">
        <f>IF([2]女子名簿!$O121="","",VLOOKUP([2]女子名簿!$O121,$G$9:$H$38,2,0))</f>
        <v>#REF!</v>
      </c>
      <c r="AD121" s="15" t="e">
        <f>IF([2]女子名簿!$R121="","",$J$9)</f>
        <v>#REF!</v>
      </c>
      <c r="AE121" s="15" t="e">
        <f>IF([2]女子名簿!$T121="","",$J$10)</f>
        <v>#REF!</v>
      </c>
    </row>
    <row r="122" spans="21:31" hidden="1" x14ac:dyDescent="0.3">
      <c r="U122" s="15" t="str">
        <f>IF(男子名簿!$Q122="","",VLOOKUP(男子名簿!$Q122,$B$9:$C$38,2,0))</f>
        <v/>
      </c>
      <c r="V122" s="15" t="str">
        <f>IF(男子名簿!$U122="","",VLOOKUP(男子名簿!$U122,$B$9:$C$38,2,0))</f>
        <v/>
      </c>
      <c r="W122" s="15" t="e">
        <f>IF([2]男子名簿!$O122="","",VLOOKUP([2]男子名簿!$O122,$B$9:$C$38,2,0))</f>
        <v>#REF!</v>
      </c>
      <c r="X122" s="15" t="e">
        <f>IF([2]男子名簿!$R122="","",$E$9)</f>
        <v>#REF!</v>
      </c>
      <c r="Y122" s="15" t="e">
        <f>IF([2]男子名簿!$T122="","",$E$10)</f>
        <v>#REF!</v>
      </c>
      <c r="AA122" s="15" t="e">
        <f>IF([2]女子名簿!$I122="","",VLOOKUP([2]女子名簿!$I122,$G$9:$H$38,2,0))</f>
        <v>#REF!</v>
      </c>
      <c r="AB122" s="15" t="e">
        <f>IF([2]女子名簿!$L122="","",VLOOKUP([2]女子名簿!$L122,$G$9:$H$38,2,0))</f>
        <v>#REF!</v>
      </c>
      <c r="AC122" s="15" t="e">
        <f>IF([2]女子名簿!$O122="","",VLOOKUP([2]女子名簿!$O122,$G$9:$H$38,2,0))</f>
        <v>#REF!</v>
      </c>
      <c r="AD122" s="15" t="e">
        <f>IF([2]女子名簿!$R122="","",$J$9)</f>
        <v>#REF!</v>
      </c>
      <c r="AE122" s="15" t="e">
        <f>IF([2]女子名簿!$T122="","",$J$10)</f>
        <v>#REF!</v>
      </c>
    </row>
    <row r="123" spans="21:31" hidden="1" x14ac:dyDescent="0.3">
      <c r="U123" s="15" t="str">
        <f>IF(男子名簿!$Q123="","",VLOOKUP(男子名簿!$Q123,$B$9:$C$38,2,0))</f>
        <v/>
      </c>
      <c r="V123" s="15" t="str">
        <f>IF(男子名簿!$U123="","",VLOOKUP(男子名簿!$U123,$B$9:$C$38,2,0))</f>
        <v/>
      </c>
      <c r="W123" s="15" t="e">
        <f>IF([2]男子名簿!$O123="","",VLOOKUP([2]男子名簿!$O123,$B$9:$C$38,2,0))</f>
        <v>#REF!</v>
      </c>
      <c r="X123" s="15" t="e">
        <f>IF([2]男子名簿!$R123="","",$E$9)</f>
        <v>#REF!</v>
      </c>
      <c r="Y123" s="15" t="e">
        <f>IF([2]男子名簿!$T123="","",$E$10)</f>
        <v>#REF!</v>
      </c>
      <c r="AA123" s="15" t="e">
        <f>IF([2]女子名簿!$I123="","",VLOOKUP([2]女子名簿!$I123,$G$9:$H$38,2,0))</f>
        <v>#REF!</v>
      </c>
      <c r="AB123" s="15" t="e">
        <f>IF([2]女子名簿!$L123="","",VLOOKUP([2]女子名簿!$L123,$G$9:$H$38,2,0))</f>
        <v>#REF!</v>
      </c>
      <c r="AC123" s="15" t="e">
        <f>IF([2]女子名簿!$O123="","",VLOOKUP([2]女子名簿!$O123,$G$9:$H$38,2,0))</f>
        <v>#REF!</v>
      </c>
      <c r="AD123" s="15" t="e">
        <f>IF([2]女子名簿!$R123="","",$J$9)</f>
        <v>#REF!</v>
      </c>
      <c r="AE123" s="15" t="e">
        <f>IF([2]女子名簿!$T123="","",$J$10)</f>
        <v>#REF!</v>
      </c>
    </row>
    <row r="124" spans="21:31" hidden="1" x14ac:dyDescent="0.3">
      <c r="U124" s="15" t="str">
        <f>IF(男子名簿!$Q124="","",VLOOKUP(男子名簿!$Q124,$B$9:$C$38,2,0))</f>
        <v/>
      </c>
      <c r="V124" s="15" t="str">
        <f>IF(男子名簿!$U124="","",VLOOKUP(男子名簿!$U124,$B$9:$C$38,2,0))</f>
        <v/>
      </c>
      <c r="W124" s="15" t="e">
        <f>IF([2]男子名簿!$O124="","",VLOOKUP([2]男子名簿!$O124,$B$9:$C$38,2,0))</f>
        <v>#REF!</v>
      </c>
      <c r="X124" s="15" t="e">
        <f>IF([2]男子名簿!$R124="","",$E$9)</f>
        <v>#REF!</v>
      </c>
      <c r="Y124" s="15" t="e">
        <f>IF([2]男子名簿!$T124="","",$E$10)</f>
        <v>#REF!</v>
      </c>
      <c r="AA124" s="15" t="e">
        <f>IF([2]女子名簿!$I124="","",VLOOKUP([2]女子名簿!$I124,$G$9:$H$38,2,0))</f>
        <v>#REF!</v>
      </c>
      <c r="AB124" s="15" t="e">
        <f>IF([2]女子名簿!$L124="","",VLOOKUP([2]女子名簿!$L124,$G$9:$H$38,2,0))</f>
        <v>#REF!</v>
      </c>
      <c r="AC124" s="15" t="e">
        <f>IF([2]女子名簿!$O124="","",VLOOKUP([2]女子名簿!$O124,$G$9:$H$38,2,0))</f>
        <v>#REF!</v>
      </c>
      <c r="AD124" s="15" t="e">
        <f>IF([2]女子名簿!$R124="","",$J$9)</f>
        <v>#REF!</v>
      </c>
      <c r="AE124" s="15" t="e">
        <f>IF([2]女子名簿!$T124="","",$J$10)</f>
        <v>#REF!</v>
      </c>
    </row>
    <row r="125" spans="21:31" hidden="1" x14ac:dyDescent="0.3">
      <c r="U125" s="15" t="str">
        <f>IF(男子名簿!$Q125="","",VLOOKUP(男子名簿!$Q125,$B$9:$C$38,2,0))</f>
        <v/>
      </c>
      <c r="V125" s="15" t="str">
        <f>IF(男子名簿!$U125="","",VLOOKUP(男子名簿!$U125,$B$9:$C$38,2,0))</f>
        <v/>
      </c>
      <c r="W125" s="15" t="e">
        <f>IF([2]男子名簿!$O125="","",VLOOKUP([2]男子名簿!$O125,$B$9:$C$38,2,0))</f>
        <v>#REF!</v>
      </c>
      <c r="X125" s="15" t="e">
        <f>IF([2]男子名簿!$R125="","",$E$9)</f>
        <v>#REF!</v>
      </c>
      <c r="Y125" s="15" t="e">
        <f>IF([2]男子名簿!$T125="","",$E$10)</f>
        <v>#REF!</v>
      </c>
      <c r="AA125" s="15" t="e">
        <f>IF([2]女子名簿!$I125="","",VLOOKUP([2]女子名簿!$I125,$G$9:$H$38,2,0))</f>
        <v>#REF!</v>
      </c>
      <c r="AB125" s="15" t="e">
        <f>IF([2]女子名簿!$L125="","",VLOOKUP([2]女子名簿!$L125,$G$9:$H$38,2,0))</f>
        <v>#REF!</v>
      </c>
      <c r="AC125" s="15" t="e">
        <f>IF([2]女子名簿!$O125="","",VLOOKUP([2]女子名簿!$O125,$G$9:$H$38,2,0))</f>
        <v>#REF!</v>
      </c>
      <c r="AD125" s="15" t="e">
        <f>IF([2]女子名簿!$R125="","",$J$9)</f>
        <v>#REF!</v>
      </c>
      <c r="AE125" s="15" t="e">
        <f>IF([2]女子名簿!$T125="","",$J$10)</f>
        <v>#REF!</v>
      </c>
    </row>
    <row r="126" spans="21:31" hidden="1" x14ac:dyDescent="0.3">
      <c r="U126" s="15" t="str">
        <f>IF(男子名簿!$Q126="","",VLOOKUP(男子名簿!$Q126,$B$9:$C$38,2,0))</f>
        <v/>
      </c>
      <c r="V126" s="15" t="str">
        <f>IF(男子名簿!$U126="","",VLOOKUP(男子名簿!$U126,$B$9:$C$38,2,0))</f>
        <v/>
      </c>
      <c r="W126" s="15" t="e">
        <f>IF([2]男子名簿!$O126="","",VLOOKUP([2]男子名簿!$O126,$B$9:$C$38,2,0))</f>
        <v>#REF!</v>
      </c>
      <c r="X126" s="15" t="e">
        <f>IF([2]男子名簿!$R126="","",$E$9)</f>
        <v>#REF!</v>
      </c>
      <c r="Y126" s="15" t="e">
        <f>IF([2]男子名簿!$T126="","",$E$10)</f>
        <v>#REF!</v>
      </c>
      <c r="AA126" s="15" t="e">
        <f>IF([2]女子名簿!$I126="","",VLOOKUP([2]女子名簿!$I126,$G$9:$H$38,2,0))</f>
        <v>#REF!</v>
      </c>
      <c r="AB126" s="15" t="e">
        <f>IF([2]女子名簿!$L126="","",VLOOKUP([2]女子名簿!$L126,$G$9:$H$38,2,0))</f>
        <v>#REF!</v>
      </c>
      <c r="AC126" s="15" t="e">
        <f>IF([2]女子名簿!$O126="","",VLOOKUP([2]女子名簿!$O126,$G$9:$H$38,2,0))</f>
        <v>#REF!</v>
      </c>
      <c r="AD126" s="15" t="e">
        <f>IF([2]女子名簿!$R126="","",$J$9)</f>
        <v>#REF!</v>
      </c>
      <c r="AE126" s="15" t="e">
        <f>IF([2]女子名簿!$T126="","",$J$10)</f>
        <v>#REF!</v>
      </c>
    </row>
    <row r="127" spans="21:31" hidden="1" x14ac:dyDescent="0.3">
      <c r="U127" s="15" t="str">
        <f>IF(男子名簿!$Q127="","",VLOOKUP(男子名簿!$Q127,$B$9:$C$38,2,0))</f>
        <v/>
      </c>
      <c r="V127" s="15" t="str">
        <f>IF(男子名簿!$U127="","",VLOOKUP(男子名簿!$U127,$B$9:$C$38,2,0))</f>
        <v/>
      </c>
      <c r="W127" s="15" t="e">
        <f>IF([2]男子名簿!$O127="","",VLOOKUP([2]男子名簿!$O127,$B$9:$C$38,2,0))</f>
        <v>#REF!</v>
      </c>
      <c r="X127" s="15" t="e">
        <f>IF([2]男子名簿!$R127="","",$E$9)</f>
        <v>#REF!</v>
      </c>
      <c r="Y127" s="15" t="e">
        <f>IF([2]男子名簿!$T127="","",$E$10)</f>
        <v>#REF!</v>
      </c>
      <c r="AA127" s="15" t="e">
        <f>IF([2]女子名簿!$I127="","",VLOOKUP([2]女子名簿!$I127,$G$9:$H$38,2,0))</f>
        <v>#REF!</v>
      </c>
      <c r="AB127" s="15" t="e">
        <f>IF([2]女子名簿!$L127="","",VLOOKUP([2]女子名簿!$L127,$G$9:$H$38,2,0))</f>
        <v>#REF!</v>
      </c>
      <c r="AC127" s="15" t="e">
        <f>IF([2]女子名簿!$O127="","",VLOOKUP([2]女子名簿!$O127,$G$9:$H$38,2,0))</f>
        <v>#REF!</v>
      </c>
      <c r="AD127" s="15" t="e">
        <f>IF([2]女子名簿!$R127="","",$J$9)</f>
        <v>#REF!</v>
      </c>
      <c r="AE127" s="15" t="e">
        <f>IF([2]女子名簿!$T127="","",$J$10)</f>
        <v>#REF!</v>
      </c>
    </row>
    <row r="128" spans="21:31" hidden="1" x14ac:dyDescent="0.3">
      <c r="U128" s="15" t="str">
        <f>IF(男子名簿!$Q128="","",VLOOKUP(男子名簿!$Q128,$B$9:$C$38,2,0))</f>
        <v/>
      </c>
      <c r="V128" s="15" t="str">
        <f>IF(男子名簿!$U128="","",VLOOKUP(男子名簿!$U128,$B$9:$C$38,2,0))</f>
        <v/>
      </c>
      <c r="W128" s="15" t="e">
        <f>IF([2]男子名簿!$O128="","",VLOOKUP([2]男子名簿!$O128,$B$9:$C$38,2,0))</f>
        <v>#REF!</v>
      </c>
      <c r="X128" s="15" t="e">
        <f>IF([2]男子名簿!$R128="","",$E$9)</f>
        <v>#REF!</v>
      </c>
      <c r="Y128" s="15" t="e">
        <f>IF([2]男子名簿!$T128="","",$E$10)</f>
        <v>#REF!</v>
      </c>
      <c r="AA128" s="15" t="e">
        <f>IF([2]女子名簿!$I128="","",VLOOKUP([2]女子名簿!$I128,$G$9:$H$38,2,0))</f>
        <v>#REF!</v>
      </c>
      <c r="AB128" s="15" t="e">
        <f>IF([2]女子名簿!$L128="","",VLOOKUP([2]女子名簿!$L128,$G$9:$H$38,2,0))</f>
        <v>#REF!</v>
      </c>
      <c r="AC128" s="15" t="e">
        <f>IF([2]女子名簿!$O128="","",VLOOKUP([2]女子名簿!$O128,$G$9:$H$38,2,0))</f>
        <v>#REF!</v>
      </c>
      <c r="AD128" s="15" t="e">
        <f>IF([2]女子名簿!$R128="","",$J$9)</f>
        <v>#REF!</v>
      </c>
      <c r="AE128" s="15" t="e">
        <f>IF([2]女子名簿!$T128="","",$J$10)</f>
        <v>#REF!</v>
      </c>
    </row>
    <row r="129" spans="21:31" hidden="1" x14ac:dyDescent="0.3">
      <c r="U129" s="15" t="str">
        <f>IF(男子名簿!$Q129="","",VLOOKUP(男子名簿!$Q129,$B$9:$C$38,2,0))</f>
        <v/>
      </c>
      <c r="V129" s="15" t="str">
        <f>IF(男子名簿!$U129="","",VLOOKUP(男子名簿!$U129,$B$9:$C$38,2,0))</f>
        <v/>
      </c>
      <c r="W129" s="15" t="e">
        <f>IF([2]男子名簿!$O129="","",VLOOKUP([2]男子名簿!$O129,$B$9:$C$38,2,0))</f>
        <v>#REF!</v>
      </c>
      <c r="X129" s="15" t="e">
        <f>IF([2]男子名簿!$R129="","",$E$9)</f>
        <v>#REF!</v>
      </c>
      <c r="Y129" s="15" t="e">
        <f>IF([2]男子名簿!$T129="","",$E$10)</f>
        <v>#REF!</v>
      </c>
      <c r="AA129" s="15" t="e">
        <f>IF([2]女子名簿!$I129="","",VLOOKUP([2]女子名簿!$I129,$G$9:$H$38,2,0))</f>
        <v>#REF!</v>
      </c>
      <c r="AB129" s="15" t="e">
        <f>IF([2]女子名簿!$L129="","",VLOOKUP([2]女子名簿!$L129,$G$9:$H$38,2,0))</f>
        <v>#REF!</v>
      </c>
      <c r="AC129" s="15" t="e">
        <f>IF([2]女子名簿!$O129="","",VLOOKUP([2]女子名簿!$O129,$G$9:$H$38,2,0))</f>
        <v>#REF!</v>
      </c>
      <c r="AD129" s="15" t="e">
        <f>IF([2]女子名簿!$R129="","",$J$9)</f>
        <v>#REF!</v>
      </c>
      <c r="AE129" s="15" t="e">
        <f>IF([2]女子名簿!$T129="","",$J$10)</f>
        <v>#REF!</v>
      </c>
    </row>
    <row r="130" spans="21:31" hidden="1" x14ac:dyDescent="0.3">
      <c r="U130" s="15" t="str">
        <f>IF(男子名簿!$Q130="","",VLOOKUP(男子名簿!$Q130,$B$9:$C$38,2,0))</f>
        <v/>
      </c>
      <c r="V130" s="15" t="str">
        <f>IF(男子名簿!$U130="","",VLOOKUP(男子名簿!$U130,$B$9:$C$38,2,0))</f>
        <v/>
      </c>
      <c r="W130" s="15" t="e">
        <f>IF([2]男子名簿!$O130="","",VLOOKUP([2]男子名簿!$O130,$B$9:$C$38,2,0))</f>
        <v>#REF!</v>
      </c>
      <c r="X130" s="15" t="e">
        <f>IF([2]男子名簿!$R130="","",$E$9)</f>
        <v>#REF!</v>
      </c>
      <c r="Y130" s="15" t="e">
        <f>IF([2]男子名簿!$T130="","",$E$10)</f>
        <v>#REF!</v>
      </c>
      <c r="AA130" s="15" t="e">
        <f>IF([2]女子名簿!$I130="","",VLOOKUP([2]女子名簿!$I130,$G$9:$H$38,2,0))</f>
        <v>#REF!</v>
      </c>
      <c r="AB130" s="15" t="e">
        <f>IF([2]女子名簿!$L130="","",VLOOKUP([2]女子名簿!$L130,$G$9:$H$38,2,0))</f>
        <v>#REF!</v>
      </c>
      <c r="AC130" s="15" t="e">
        <f>IF([2]女子名簿!$O130="","",VLOOKUP([2]女子名簿!$O130,$G$9:$H$38,2,0))</f>
        <v>#REF!</v>
      </c>
      <c r="AD130" s="15" t="e">
        <f>IF([2]女子名簿!$R130="","",$J$9)</f>
        <v>#REF!</v>
      </c>
      <c r="AE130" s="15" t="e">
        <f>IF([2]女子名簿!$T130="","",$J$10)</f>
        <v>#REF!</v>
      </c>
    </row>
    <row r="131" spans="21:31" hidden="1" x14ac:dyDescent="0.3">
      <c r="U131" s="15" t="str">
        <f>IF(男子名簿!$Q131="","",VLOOKUP(男子名簿!$Q131,$B$9:$C$38,2,0))</f>
        <v/>
      </c>
      <c r="V131" s="15" t="str">
        <f>IF(男子名簿!$U131="","",VLOOKUP(男子名簿!$U131,$B$9:$C$38,2,0))</f>
        <v/>
      </c>
      <c r="W131" s="15" t="e">
        <f>IF([2]男子名簿!$O131="","",VLOOKUP([2]男子名簿!$O131,$B$9:$C$38,2,0))</f>
        <v>#REF!</v>
      </c>
      <c r="X131" s="15" t="e">
        <f>IF([2]男子名簿!$R131="","",$E$9)</f>
        <v>#REF!</v>
      </c>
      <c r="Y131" s="15" t="e">
        <f>IF([2]男子名簿!$T131="","",$E$10)</f>
        <v>#REF!</v>
      </c>
      <c r="AA131" s="15" t="e">
        <f>IF([2]女子名簿!$I131="","",VLOOKUP([2]女子名簿!$I131,$G$9:$H$38,2,0))</f>
        <v>#REF!</v>
      </c>
      <c r="AB131" s="15" t="e">
        <f>IF([2]女子名簿!$L131="","",VLOOKUP([2]女子名簿!$L131,$G$9:$H$38,2,0))</f>
        <v>#REF!</v>
      </c>
      <c r="AC131" s="15" t="e">
        <f>IF([2]女子名簿!$O131="","",VLOOKUP([2]女子名簿!$O131,$G$9:$H$38,2,0))</f>
        <v>#REF!</v>
      </c>
      <c r="AD131" s="15" t="e">
        <f>IF([2]女子名簿!$R131="","",$J$9)</f>
        <v>#REF!</v>
      </c>
      <c r="AE131" s="15" t="e">
        <f>IF([2]女子名簿!$T131="","",$J$10)</f>
        <v>#REF!</v>
      </c>
    </row>
    <row r="132" spans="21:31" hidden="1" x14ac:dyDescent="0.3">
      <c r="U132" s="15" t="str">
        <f>IF(男子名簿!$Q132="","",VLOOKUP(男子名簿!$Q132,$B$9:$C$38,2,0))</f>
        <v/>
      </c>
      <c r="V132" s="15" t="str">
        <f>IF(男子名簿!$U132="","",VLOOKUP(男子名簿!$U132,$B$9:$C$38,2,0))</f>
        <v/>
      </c>
      <c r="W132" s="15" t="e">
        <f>IF([2]男子名簿!$O132="","",VLOOKUP([2]男子名簿!$O132,$B$9:$C$38,2,0))</f>
        <v>#REF!</v>
      </c>
      <c r="X132" s="15" t="e">
        <f>IF([2]男子名簿!$R132="","",$E$9)</f>
        <v>#REF!</v>
      </c>
      <c r="Y132" s="15" t="e">
        <f>IF([2]男子名簿!$T132="","",$E$10)</f>
        <v>#REF!</v>
      </c>
      <c r="AA132" s="15" t="e">
        <f>IF([2]女子名簿!$I132="","",VLOOKUP([2]女子名簿!$I132,$G$9:$H$38,2,0))</f>
        <v>#REF!</v>
      </c>
      <c r="AB132" s="15" t="e">
        <f>IF([2]女子名簿!$L132="","",VLOOKUP([2]女子名簿!$L132,$G$9:$H$38,2,0))</f>
        <v>#REF!</v>
      </c>
      <c r="AC132" s="15" t="e">
        <f>IF([2]女子名簿!$O132="","",VLOOKUP([2]女子名簿!$O132,$G$9:$H$38,2,0))</f>
        <v>#REF!</v>
      </c>
      <c r="AD132" s="15" t="e">
        <f>IF([2]女子名簿!$R132="","",$J$9)</f>
        <v>#REF!</v>
      </c>
      <c r="AE132" s="15" t="e">
        <f>IF([2]女子名簿!$T132="","",$J$10)</f>
        <v>#REF!</v>
      </c>
    </row>
    <row r="133" spans="21:31" hidden="1" x14ac:dyDescent="0.3">
      <c r="U133" s="15" t="str">
        <f>IF(男子名簿!$Q133="","",VLOOKUP(男子名簿!$Q133,$B$9:$C$38,2,0))</f>
        <v/>
      </c>
      <c r="V133" s="15" t="str">
        <f>IF(男子名簿!$U133="","",VLOOKUP(男子名簿!$U133,$B$9:$C$38,2,0))</f>
        <v/>
      </c>
      <c r="W133" s="15" t="e">
        <f>IF([2]男子名簿!$O133="","",VLOOKUP([2]男子名簿!$O133,$B$9:$C$38,2,0))</f>
        <v>#REF!</v>
      </c>
      <c r="X133" s="15" t="e">
        <f>IF([2]男子名簿!$R133="","",$E$9)</f>
        <v>#REF!</v>
      </c>
      <c r="Y133" s="15" t="e">
        <f>IF([2]男子名簿!$T133="","",$E$10)</f>
        <v>#REF!</v>
      </c>
      <c r="AA133" s="15" t="e">
        <f>IF([2]女子名簿!$I133="","",VLOOKUP([2]女子名簿!$I133,$G$9:$H$38,2,0))</f>
        <v>#REF!</v>
      </c>
      <c r="AB133" s="15" t="e">
        <f>IF([2]女子名簿!$L133="","",VLOOKUP([2]女子名簿!$L133,$G$9:$H$38,2,0))</f>
        <v>#REF!</v>
      </c>
      <c r="AC133" s="15" t="e">
        <f>IF([2]女子名簿!$O133="","",VLOOKUP([2]女子名簿!$O133,$G$9:$H$38,2,0))</f>
        <v>#REF!</v>
      </c>
      <c r="AD133" s="15" t="e">
        <f>IF([2]女子名簿!$R133="","",$J$9)</f>
        <v>#REF!</v>
      </c>
      <c r="AE133" s="15" t="e">
        <f>IF([2]女子名簿!$T133="","",$J$10)</f>
        <v>#REF!</v>
      </c>
    </row>
    <row r="134" spans="21:31" hidden="1" x14ac:dyDescent="0.3">
      <c r="U134" s="15" t="str">
        <f>IF(男子名簿!$Q134="","",VLOOKUP(男子名簿!$Q134,$B$9:$C$38,2,0))</f>
        <v/>
      </c>
      <c r="V134" s="15" t="str">
        <f>IF(男子名簿!$U134="","",VLOOKUP(男子名簿!$U134,$B$9:$C$38,2,0))</f>
        <v/>
      </c>
      <c r="W134" s="15" t="e">
        <f>IF([2]男子名簿!$O134="","",VLOOKUP([2]男子名簿!$O134,$B$9:$C$38,2,0))</f>
        <v>#REF!</v>
      </c>
      <c r="X134" s="15" t="e">
        <f>IF([2]男子名簿!$R134="","",$E$9)</f>
        <v>#REF!</v>
      </c>
      <c r="Y134" s="15" t="e">
        <f>IF([2]男子名簿!$T134="","",$E$10)</f>
        <v>#REF!</v>
      </c>
      <c r="AA134" s="15" t="e">
        <f>IF([2]女子名簿!$I134="","",VLOOKUP([2]女子名簿!$I134,$G$9:$H$38,2,0))</f>
        <v>#REF!</v>
      </c>
      <c r="AB134" s="15" t="e">
        <f>IF([2]女子名簿!$L134="","",VLOOKUP([2]女子名簿!$L134,$G$9:$H$38,2,0))</f>
        <v>#REF!</v>
      </c>
      <c r="AC134" s="15" t="e">
        <f>IF([2]女子名簿!$O134="","",VLOOKUP([2]女子名簿!$O134,$G$9:$H$38,2,0))</f>
        <v>#REF!</v>
      </c>
      <c r="AD134" s="15" t="e">
        <f>IF([2]女子名簿!$R134="","",$J$9)</f>
        <v>#REF!</v>
      </c>
      <c r="AE134" s="15" t="e">
        <f>IF([2]女子名簿!$T134="","",$J$10)</f>
        <v>#REF!</v>
      </c>
    </row>
    <row r="135" spans="21:31" hidden="1" x14ac:dyDescent="0.3">
      <c r="U135" s="15" t="str">
        <f>IF(男子名簿!$Q135="","",VLOOKUP(男子名簿!$Q135,$B$9:$C$38,2,0))</f>
        <v/>
      </c>
      <c r="V135" s="15" t="str">
        <f>IF(男子名簿!$U135="","",VLOOKUP(男子名簿!$U135,$B$9:$C$38,2,0))</f>
        <v/>
      </c>
      <c r="W135" s="15" t="e">
        <f>IF([2]男子名簿!$O135="","",VLOOKUP([2]男子名簿!$O135,$B$9:$C$38,2,0))</f>
        <v>#REF!</v>
      </c>
      <c r="X135" s="15" t="e">
        <f>IF([2]男子名簿!$R135="","",$E$9)</f>
        <v>#REF!</v>
      </c>
      <c r="Y135" s="15" t="e">
        <f>IF([2]男子名簿!$T135="","",$E$10)</f>
        <v>#REF!</v>
      </c>
      <c r="AA135" s="15" t="e">
        <f>IF([2]女子名簿!$I135="","",VLOOKUP([2]女子名簿!$I135,$G$9:$H$38,2,0))</f>
        <v>#REF!</v>
      </c>
      <c r="AB135" s="15" t="e">
        <f>IF([2]女子名簿!$L135="","",VLOOKUP([2]女子名簿!$L135,$G$9:$H$38,2,0))</f>
        <v>#REF!</v>
      </c>
      <c r="AC135" s="15" t="e">
        <f>IF([2]女子名簿!$O135="","",VLOOKUP([2]女子名簿!$O135,$G$9:$H$38,2,0))</f>
        <v>#REF!</v>
      </c>
      <c r="AD135" s="15" t="e">
        <f>IF([2]女子名簿!$R135="","",$J$9)</f>
        <v>#REF!</v>
      </c>
      <c r="AE135" s="15" t="e">
        <f>IF([2]女子名簿!$T135="","",$J$10)</f>
        <v>#REF!</v>
      </c>
    </row>
    <row r="136" spans="21:31" hidden="1" x14ac:dyDescent="0.3">
      <c r="U136" s="15" t="str">
        <f>IF(男子名簿!$Q136="","",VLOOKUP(男子名簿!$Q136,$B$9:$C$38,2,0))</f>
        <v/>
      </c>
      <c r="V136" s="15" t="str">
        <f>IF(男子名簿!$U136="","",VLOOKUP(男子名簿!$U136,$B$9:$C$38,2,0))</f>
        <v/>
      </c>
      <c r="W136" s="15" t="e">
        <f>IF([2]男子名簿!$O136="","",VLOOKUP([2]男子名簿!$O136,$B$9:$C$38,2,0))</f>
        <v>#REF!</v>
      </c>
      <c r="X136" s="15" t="e">
        <f>IF([2]男子名簿!$R136="","",$E$9)</f>
        <v>#REF!</v>
      </c>
      <c r="Y136" s="15" t="e">
        <f>IF([2]男子名簿!$T136="","",$E$10)</f>
        <v>#REF!</v>
      </c>
      <c r="AA136" s="15" t="e">
        <f>IF([2]女子名簿!$I136="","",VLOOKUP([2]女子名簿!$I136,$G$9:$H$38,2,0))</f>
        <v>#REF!</v>
      </c>
      <c r="AB136" s="15" t="e">
        <f>IF([2]女子名簿!$L136="","",VLOOKUP([2]女子名簿!$L136,$G$9:$H$38,2,0))</f>
        <v>#REF!</v>
      </c>
      <c r="AC136" s="15" t="e">
        <f>IF([2]女子名簿!$O136="","",VLOOKUP([2]女子名簿!$O136,$G$9:$H$38,2,0))</f>
        <v>#REF!</v>
      </c>
      <c r="AD136" s="15" t="e">
        <f>IF([2]女子名簿!$R136="","",$J$9)</f>
        <v>#REF!</v>
      </c>
      <c r="AE136" s="15" t="e">
        <f>IF([2]女子名簿!$T136="","",$J$10)</f>
        <v>#REF!</v>
      </c>
    </row>
    <row r="137" spans="21:31" hidden="1" x14ac:dyDescent="0.3">
      <c r="U137" s="15" t="str">
        <f>IF(男子名簿!$Q137="","",VLOOKUP(男子名簿!$Q137,$B$9:$C$38,2,0))</f>
        <v/>
      </c>
      <c r="V137" s="15" t="str">
        <f>IF(男子名簿!$U137="","",VLOOKUP(男子名簿!$U137,$B$9:$C$38,2,0))</f>
        <v/>
      </c>
      <c r="W137" s="15" t="e">
        <f>IF([2]男子名簿!$O137="","",VLOOKUP([2]男子名簿!$O137,$B$9:$C$38,2,0))</f>
        <v>#REF!</v>
      </c>
      <c r="X137" s="15" t="e">
        <f>IF([2]男子名簿!$R137="","",$E$9)</f>
        <v>#REF!</v>
      </c>
      <c r="Y137" s="15" t="e">
        <f>IF([2]男子名簿!$T137="","",$E$10)</f>
        <v>#REF!</v>
      </c>
      <c r="AA137" s="15" t="e">
        <f>IF([2]女子名簿!$I137="","",VLOOKUP([2]女子名簿!$I137,$G$9:$H$38,2,0))</f>
        <v>#REF!</v>
      </c>
      <c r="AB137" s="15" t="e">
        <f>IF([2]女子名簿!$L137="","",VLOOKUP([2]女子名簿!$L137,$G$9:$H$38,2,0))</f>
        <v>#REF!</v>
      </c>
      <c r="AC137" s="15" t="e">
        <f>IF([2]女子名簿!$O137="","",VLOOKUP([2]女子名簿!$O137,$G$9:$H$38,2,0))</f>
        <v>#REF!</v>
      </c>
      <c r="AD137" s="15" t="e">
        <f>IF([2]女子名簿!$R137="","",$J$9)</f>
        <v>#REF!</v>
      </c>
      <c r="AE137" s="15" t="e">
        <f>IF([2]女子名簿!$T137="","",$J$10)</f>
        <v>#REF!</v>
      </c>
    </row>
    <row r="138" spans="21:31" hidden="1" x14ac:dyDescent="0.3">
      <c r="U138" s="15" t="str">
        <f>IF(男子名簿!$Q138="","",VLOOKUP(男子名簿!$Q138,$B$9:$C$38,2,0))</f>
        <v/>
      </c>
      <c r="V138" s="15" t="str">
        <f>IF(男子名簿!$U138="","",VLOOKUP(男子名簿!$U138,$B$9:$C$38,2,0))</f>
        <v/>
      </c>
      <c r="W138" s="15" t="e">
        <f>IF([2]男子名簿!$O138="","",VLOOKUP([2]男子名簿!$O138,$B$9:$C$38,2,0))</f>
        <v>#REF!</v>
      </c>
      <c r="X138" s="15" t="e">
        <f>IF([2]男子名簿!$R138="","",$E$9)</f>
        <v>#REF!</v>
      </c>
      <c r="Y138" s="15" t="e">
        <f>IF([2]男子名簿!$T138="","",$E$10)</f>
        <v>#REF!</v>
      </c>
      <c r="AA138" s="15" t="e">
        <f>IF([2]女子名簿!$I138="","",VLOOKUP([2]女子名簿!$I138,$G$9:$H$38,2,0))</f>
        <v>#REF!</v>
      </c>
      <c r="AB138" s="15" t="e">
        <f>IF([2]女子名簿!$L138="","",VLOOKUP([2]女子名簿!$L138,$G$9:$H$38,2,0))</f>
        <v>#REF!</v>
      </c>
      <c r="AC138" s="15" t="e">
        <f>IF([2]女子名簿!$O138="","",VLOOKUP([2]女子名簿!$O138,$G$9:$H$38,2,0))</f>
        <v>#REF!</v>
      </c>
      <c r="AD138" s="15" t="e">
        <f>IF([2]女子名簿!$R138="","",$J$9)</f>
        <v>#REF!</v>
      </c>
      <c r="AE138" s="15" t="e">
        <f>IF([2]女子名簿!$T138="","",$J$10)</f>
        <v>#REF!</v>
      </c>
    </row>
    <row r="139" spans="21:31" hidden="1" x14ac:dyDescent="0.3">
      <c r="U139" s="15" t="str">
        <f>IF(男子名簿!$Q139="","",VLOOKUP(男子名簿!$Q139,$B$9:$C$38,2,0))</f>
        <v/>
      </c>
      <c r="V139" s="15" t="str">
        <f>IF(男子名簿!$U139="","",VLOOKUP(男子名簿!$U139,$B$9:$C$38,2,0))</f>
        <v/>
      </c>
      <c r="W139" s="15" t="e">
        <f>IF([2]男子名簿!$O139="","",VLOOKUP([2]男子名簿!$O139,$B$9:$C$38,2,0))</f>
        <v>#REF!</v>
      </c>
      <c r="X139" s="15" t="e">
        <f>IF([2]男子名簿!$R139="","",$E$9)</f>
        <v>#REF!</v>
      </c>
      <c r="Y139" s="15" t="e">
        <f>IF([2]男子名簿!$T139="","",$E$10)</f>
        <v>#REF!</v>
      </c>
      <c r="AA139" s="15" t="e">
        <f>IF([2]女子名簿!$I139="","",VLOOKUP([2]女子名簿!$I139,$G$9:$H$38,2,0))</f>
        <v>#REF!</v>
      </c>
      <c r="AB139" s="15" t="e">
        <f>IF([2]女子名簿!$L139="","",VLOOKUP([2]女子名簿!$L139,$G$9:$H$38,2,0))</f>
        <v>#REF!</v>
      </c>
      <c r="AC139" s="15" t="e">
        <f>IF([2]女子名簿!$O139="","",VLOOKUP([2]女子名簿!$O139,$G$9:$H$38,2,0))</f>
        <v>#REF!</v>
      </c>
      <c r="AD139" s="15" t="e">
        <f>IF([2]女子名簿!$R139="","",$J$9)</f>
        <v>#REF!</v>
      </c>
      <c r="AE139" s="15" t="e">
        <f>IF([2]女子名簿!$T139="","",$J$10)</f>
        <v>#REF!</v>
      </c>
    </row>
    <row r="140" spans="21:31" hidden="1" x14ac:dyDescent="0.3">
      <c r="U140" s="15" t="str">
        <f>IF(男子名簿!$Q140="","",VLOOKUP(男子名簿!$Q140,$B$9:$C$38,2,0))</f>
        <v/>
      </c>
      <c r="V140" s="15" t="str">
        <f>IF(男子名簿!$U140="","",VLOOKUP(男子名簿!$U140,$B$9:$C$38,2,0))</f>
        <v/>
      </c>
      <c r="W140" s="15" t="e">
        <f>IF([2]男子名簿!$O140="","",VLOOKUP([2]男子名簿!$O140,$B$9:$C$38,2,0))</f>
        <v>#REF!</v>
      </c>
      <c r="X140" s="15" t="e">
        <f>IF([2]男子名簿!$R140="","",$E$9)</f>
        <v>#REF!</v>
      </c>
      <c r="Y140" s="15" t="e">
        <f>IF([2]男子名簿!$T140="","",$E$10)</f>
        <v>#REF!</v>
      </c>
      <c r="AA140" s="15" t="e">
        <f>IF([2]女子名簿!$I140="","",VLOOKUP([2]女子名簿!$I140,$G$9:$H$38,2,0))</f>
        <v>#REF!</v>
      </c>
      <c r="AB140" s="15" t="e">
        <f>IF([2]女子名簿!$L140="","",VLOOKUP([2]女子名簿!$L140,$G$9:$H$38,2,0))</f>
        <v>#REF!</v>
      </c>
      <c r="AC140" s="15" t="e">
        <f>IF([2]女子名簿!$O140="","",VLOOKUP([2]女子名簿!$O140,$G$9:$H$38,2,0))</f>
        <v>#REF!</v>
      </c>
      <c r="AD140" s="15" t="e">
        <f>IF([2]女子名簿!$R140="","",$J$9)</f>
        <v>#REF!</v>
      </c>
      <c r="AE140" s="15" t="e">
        <f>IF([2]女子名簿!$T140="","",$J$10)</f>
        <v>#REF!</v>
      </c>
    </row>
    <row r="141" spans="21:31" hidden="1" x14ac:dyDescent="0.3">
      <c r="U141" s="15" t="str">
        <f>IF(男子名簿!$Q141="","",VLOOKUP(男子名簿!$Q141,$B$9:$C$38,2,0))</f>
        <v/>
      </c>
      <c r="V141" s="15" t="str">
        <f>IF(男子名簿!$U141="","",VLOOKUP(男子名簿!$U141,$B$9:$C$38,2,0))</f>
        <v/>
      </c>
      <c r="W141" s="15" t="e">
        <f>IF([2]男子名簿!$O141="","",VLOOKUP([2]男子名簿!$O141,$B$9:$C$38,2,0))</f>
        <v>#REF!</v>
      </c>
      <c r="X141" s="15" t="e">
        <f>IF([2]男子名簿!$R141="","",$E$9)</f>
        <v>#REF!</v>
      </c>
      <c r="Y141" s="15" t="e">
        <f>IF([2]男子名簿!$T141="","",$E$10)</f>
        <v>#REF!</v>
      </c>
      <c r="AA141" s="15" t="e">
        <f>IF([2]女子名簿!$I141="","",VLOOKUP([2]女子名簿!$I141,$G$9:$H$38,2,0))</f>
        <v>#REF!</v>
      </c>
      <c r="AB141" s="15" t="e">
        <f>IF([2]女子名簿!$L141="","",VLOOKUP([2]女子名簿!$L141,$G$9:$H$38,2,0))</f>
        <v>#REF!</v>
      </c>
      <c r="AC141" s="15" t="e">
        <f>IF([2]女子名簿!$O141="","",VLOOKUP([2]女子名簿!$O141,$G$9:$H$38,2,0))</f>
        <v>#REF!</v>
      </c>
      <c r="AD141" s="15" t="e">
        <f>IF([2]女子名簿!$R141="","",$J$9)</f>
        <v>#REF!</v>
      </c>
      <c r="AE141" s="15" t="e">
        <f>IF([2]女子名簿!$T141="","",$J$10)</f>
        <v>#REF!</v>
      </c>
    </row>
    <row r="142" spans="21:31" hidden="1" x14ac:dyDescent="0.3">
      <c r="U142" s="15" t="str">
        <f>IF(男子名簿!$Q142="","",VLOOKUP(男子名簿!$Q142,$B$9:$C$38,2,0))</f>
        <v/>
      </c>
      <c r="V142" s="15" t="str">
        <f>IF(男子名簿!$U142="","",VLOOKUP(男子名簿!$U142,$B$9:$C$38,2,0))</f>
        <v/>
      </c>
      <c r="W142" s="15" t="e">
        <f>IF([2]男子名簿!$O142="","",VLOOKUP([2]男子名簿!$O142,$B$9:$C$38,2,0))</f>
        <v>#REF!</v>
      </c>
      <c r="X142" s="15" t="e">
        <f>IF([2]男子名簿!$R142="","",$E$9)</f>
        <v>#REF!</v>
      </c>
      <c r="Y142" s="15" t="e">
        <f>IF([2]男子名簿!$T142="","",$E$10)</f>
        <v>#REF!</v>
      </c>
      <c r="AA142" s="15" t="e">
        <f>IF([2]女子名簿!$I142="","",VLOOKUP([2]女子名簿!$I142,$G$9:$H$38,2,0))</f>
        <v>#REF!</v>
      </c>
      <c r="AB142" s="15" t="e">
        <f>IF([2]女子名簿!$L142="","",VLOOKUP([2]女子名簿!$L142,$G$9:$H$38,2,0))</f>
        <v>#REF!</v>
      </c>
      <c r="AC142" s="15" t="e">
        <f>IF([2]女子名簿!$O142="","",VLOOKUP([2]女子名簿!$O142,$G$9:$H$38,2,0))</f>
        <v>#REF!</v>
      </c>
      <c r="AD142" s="15" t="e">
        <f>IF([2]女子名簿!$R142="","",$J$9)</f>
        <v>#REF!</v>
      </c>
      <c r="AE142" s="15" t="e">
        <f>IF([2]女子名簿!$T142="","",$J$10)</f>
        <v>#REF!</v>
      </c>
    </row>
    <row r="143" spans="21:31" hidden="1" x14ac:dyDescent="0.3">
      <c r="U143" s="15" t="str">
        <f>IF(男子名簿!$Q143="","",VLOOKUP(男子名簿!$Q143,$B$9:$C$38,2,0))</f>
        <v/>
      </c>
      <c r="V143" s="15" t="str">
        <f>IF(男子名簿!$U143="","",VLOOKUP(男子名簿!$U143,$B$9:$C$38,2,0))</f>
        <v/>
      </c>
      <c r="W143" s="15" t="e">
        <f>IF([2]男子名簿!$O143="","",VLOOKUP([2]男子名簿!$O143,$B$9:$C$38,2,0))</f>
        <v>#REF!</v>
      </c>
      <c r="X143" s="15" t="e">
        <f>IF([2]男子名簿!$R143="","",$E$9)</f>
        <v>#REF!</v>
      </c>
      <c r="Y143" s="15" t="e">
        <f>IF([2]男子名簿!$T143="","",$E$10)</f>
        <v>#REF!</v>
      </c>
      <c r="AA143" s="15" t="e">
        <f>IF([2]女子名簿!$I143="","",VLOOKUP([2]女子名簿!$I143,$G$9:$H$38,2,0))</f>
        <v>#REF!</v>
      </c>
      <c r="AB143" s="15" t="e">
        <f>IF([2]女子名簿!$L143="","",VLOOKUP([2]女子名簿!$L143,$G$9:$H$38,2,0))</f>
        <v>#REF!</v>
      </c>
      <c r="AC143" s="15" t="e">
        <f>IF([2]女子名簿!$O143="","",VLOOKUP([2]女子名簿!$O143,$G$9:$H$38,2,0))</f>
        <v>#REF!</v>
      </c>
      <c r="AD143" s="15" t="e">
        <f>IF([2]女子名簿!$R143="","",$J$9)</f>
        <v>#REF!</v>
      </c>
      <c r="AE143" s="15" t="e">
        <f>IF([2]女子名簿!$T143="","",$J$10)</f>
        <v>#REF!</v>
      </c>
    </row>
    <row r="144" spans="21:31" hidden="1" x14ac:dyDescent="0.3">
      <c r="U144" s="15" t="str">
        <f>IF(男子名簿!$Q144="","",VLOOKUP(男子名簿!$Q144,$B$9:$C$38,2,0))</f>
        <v/>
      </c>
      <c r="V144" s="15" t="str">
        <f>IF(男子名簿!$U144="","",VLOOKUP(男子名簿!$U144,$B$9:$C$38,2,0))</f>
        <v/>
      </c>
      <c r="W144" s="15" t="e">
        <f>IF([2]男子名簿!$O144="","",VLOOKUP([2]男子名簿!$O144,$B$9:$C$38,2,0))</f>
        <v>#REF!</v>
      </c>
      <c r="X144" s="15" t="e">
        <f>IF([2]男子名簿!$R144="","",$E$9)</f>
        <v>#REF!</v>
      </c>
      <c r="Y144" s="15" t="e">
        <f>IF([2]男子名簿!$T144="","",$E$10)</f>
        <v>#REF!</v>
      </c>
      <c r="AA144" s="15" t="e">
        <f>IF([2]女子名簿!$I144="","",VLOOKUP([2]女子名簿!$I144,$G$9:$H$38,2,0))</f>
        <v>#REF!</v>
      </c>
      <c r="AB144" s="15" t="e">
        <f>IF([2]女子名簿!$L144="","",VLOOKUP([2]女子名簿!$L144,$G$9:$H$38,2,0))</f>
        <v>#REF!</v>
      </c>
      <c r="AC144" s="15" t="e">
        <f>IF([2]女子名簿!$O144="","",VLOOKUP([2]女子名簿!$O144,$G$9:$H$38,2,0))</f>
        <v>#REF!</v>
      </c>
      <c r="AD144" s="15" t="e">
        <f>IF([2]女子名簿!$R144="","",$J$9)</f>
        <v>#REF!</v>
      </c>
      <c r="AE144" s="15" t="e">
        <f>IF([2]女子名簿!$T144="","",$J$10)</f>
        <v>#REF!</v>
      </c>
    </row>
    <row r="145" spans="21:31" hidden="1" x14ac:dyDescent="0.3">
      <c r="U145" s="15" t="str">
        <f>IF(男子名簿!$Q145="","",VLOOKUP(男子名簿!$Q145,$B$9:$C$38,2,0))</f>
        <v/>
      </c>
      <c r="V145" s="15" t="str">
        <f>IF(男子名簿!$U145="","",VLOOKUP(男子名簿!$U145,$B$9:$C$38,2,0))</f>
        <v/>
      </c>
      <c r="W145" s="15" t="e">
        <f>IF([2]男子名簿!$O145="","",VLOOKUP([2]男子名簿!$O145,$B$9:$C$38,2,0))</f>
        <v>#REF!</v>
      </c>
      <c r="X145" s="15" t="e">
        <f>IF([2]男子名簿!$R145="","",$E$9)</f>
        <v>#REF!</v>
      </c>
      <c r="Y145" s="15" t="e">
        <f>IF([2]男子名簿!$T145="","",$E$10)</f>
        <v>#REF!</v>
      </c>
      <c r="AA145" s="15" t="e">
        <f>IF([2]女子名簿!$I145="","",VLOOKUP([2]女子名簿!$I145,$G$9:$H$38,2,0))</f>
        <v>#REF!</v>
      </c>
      <c r="AB145" s="15" t="e">
        <f>IF([2]女子名簿!$L145="","",VLOOKUP([2]女子名簿!$L145,$G$9:$H$38,2,0))</f>
        <v>#REF!</v>
      </c>
      <c r="AC145" s="15" t="e">
        <f>IF([2]女子名簿!$O145="","",VLOOKUP([2]女子名簿!$O145,$G$9:$H$38,2,0))</f>
        <v>#REF!</v>
      </c>
      <c r="AD145" s="15" t="e">
        <f>IF([2]女子名簿!$R145="","",$J$9)</f>
        <v>#REF!</v>
      </c>
      <c r="AE145" s="15" t="e">
        <f>IF([2]女子名簿!$T145="","",$J$10)</f>
        <v>#REF!</v>
      </c>
    </row>
    <row r="146" spans="21:31" hidden="1" x14ac:dyDescent="0.3">
      <c r="U146" s="15" t="str">
        <f>IF(男子名簿!$Q146="","",VLOOKUP(男子名簿!$Q146,$B$9:$C$38,2,0))</f>
        <v/>
      </c>
      <c r="V146" s="15" t="str">
        <f>IF(男子名簿!$U146="","",VLOOKUP(男子名簿!$U146,$B$9:$C$38,2,0))</f>
        <v/>
      </c>
      <c r="W146" s="15" t="e">
        <f>IF([2]男子名簿!$O146="","",VLOOKUP([2]男子名簿!$O146,$B$9:$C$38,2,0))</f>
        <v>#REF!</v>
      </c>
      <c r="X146" s="15" t="e">
        <f>IF([2]男子名簿!$R146="","",$E$9)</f>
        <v>#REF!</v>
      </c>
      <c r="Y146" s="15" t="e">
        <f>IF([2]男子名簿!$T146="","",$E$10)</f>
        <v>#REF!</v>
      </c>
      <c r="AA146" s="15" t="e">
        <f>IF([2]女子名簿!$I146="","",VLOOKUP([2]女子名簿!$I146,$G$9:$H$38,2,0))</f>
        <v>#REF!</v>
      </c>
      <c r="AB146" s="15" t="e">
        <f>IF([2]女子名簿!$L146="","",VLOOKUP([2]女子名簿!$L146,$G$9:$H$38,2,0))</f>
        <v>#REF!</v>
      </c>
      <c r="AC146" s="15" t="e">
        <f>IF([2]女子名簿!$O146="","",VLOOKUP([2]女子名簿!$O146,$G$9:$H$38,2,0))</f>
        <v>#REF!</v>
      </c>
      <c r="AD146" s="15" t="e">
        <f>IF([2]女子名簿!$R146="","",$J$9)</f>
        <v>#REF!</v>
      </c>
      <c r="AE146" s="15" t="e">
        <f>IF([2]女子名簿!$T146="","",$J$10)</f>
        <v>#REF!</v>
      </c>
    </row>
    <row r="147" spans="21:31" hidden="1" x14ac:dyDescent="0.3">
      <c r="U147" s="15" t="str">
        <f>IF(男子名簿!$Q147="","",VLOOKUP(男子名簿!$Q147,$B$9:$C$38,2,0))</f>
        <v/>
      </c>
      <c r="V147" s="15" t="str">
        <f>IF(男子名簿!$U147="","",VLOOKUP(男子名簿!$U147,$B$9:$C$38,2,0))</f>
        <v/>
      </c>
      <c r="W147" s="15" t="e">
        <f>IF([2]男子名簿!$O147="","",VLOOKUP([2]男子名簿!$O147,$B$9:$C$38,2,0))</f>
        <v>#REF!</v>
      </c>
      <c r="X147" s="15" t="e">
        <f>IF([2]男子名簿!$R147="","",$E$9)</f>
        <v>#REF!</v>
      </c>
      <c r="Y147" s="15" t="e">
        <f>IF([2]男子名簿!$T147="","",$E$10)</f>
        <v>#REF!</v>
      </c>
      <c r="AA147" s="15" t="e">
        <f>IF([2]女子名簿!$I147="","",VLOOKUP([2]女子名簿!$I147,$G$9:$H$38,2,0))</f>
        <v>#REF!</v>
      </c>
      <c r="AB147" s="15" t="e">
        <f>IF([2]女子名簿!$L147="","",VLOOKUP([2]女子名簿!$L147,$G$9:$H$38,2,0))</f>
        <v>#REF!</v>
      </c>
      <c r="AC147" s="15" t="e">
        <f>IF([2]女子名簿!$O147="","",VLOOKUP([2]女子名簿!$O147,$G$9:$H$38,2,0))</f>
        <v>#REF!</v>
      </c>
      <c r="AD147" s="15" t="e">
        <f>IF([2]女子名簿!$R147="","",$J$9)</f>
        <v>#REF!</v>
      </c>
      <c r="AE147" s="15" t="e">
        <f>IF([2]女子名簿!$T147="","",$J$10)</f>
        <v>#REF!</v>
      </c>
    </row>
    <row r="148" spans="21:31" hidden="1" x14ac:dyDescent="0.3">
      <c r="U148" s="15" t="str">
        <f>IF(男子名簿!$Q148="","",VLOOKUP(男子名簿!$Q148,$B$9:$C$38,2,0))</f>
        <v/>
      </c>
      <c r="V148" s="15" t="str">
        <f>IF(男子名簿!$U148="","",VLOOKUP(男子名簿!$U148,$B$9:$C$38,2,0))</f>
        <v/>
      </c>
      <c r="W148" s="15" t="e">
        <f>IF([2]男子名簿!$O148="","",VLOOKUP([2]男子名簿!$O148,$B$9:$C$38,2,0))</f>
        <v>#REF!</v>
      </c>
      <c r="X148" s="15" t="e">
        <f>IF([2]男子名簿!$R148="","",$E$9)</f>
        <v>#REF!</v>
      </c>
      <c r="Y148" s="15" t="e">
        <f>IF([2]男子名簿!$T148="","",$E$10)</f>
        <v>#REF!</v>
      </c>
      <c r="AA148" s="15" t="e">
        <f>IF([2]女子名簿!$I148="","",VLOOKUP([2]女子名簿!$I148,$G$9:$H$38,2,0))</f>
        <v>#REF!</v>
      </c>
      <c r="AB148" s="15" t="e">
        <f>IF([2]女子名簿!$L148="","",VLOOKUP([2]女子名簿!$L148,$G$9:$H$38,2,0))</f>
        <v>#REF!</v>
      </c>
      <c r="AC148" s="15" t="e">
        <f>IF([2]女子名簿!$O148="","",VLOOKUP([2]女子名簿!$O148,$G$9:$H$38,2,0))</f>
        <v>#REF!</v>
      </c>
      <c r="AD148" s="15" t="e">
        <f>IF([2]女子名簿!$R148="","",$J$9)</f>
        <v>#REF!</v>
      </c>
      <c r="AE148" s="15" t="e">
        <f>IF([2]女子名簿!$T148="","",$J$10)</f>
        <v>#REF!</v>
      </c>
    </row>
    <row r="149" spans="21:31" hidden="1" x14ac:dyDescent="0.3">
      <c r="U149" s="15" t="str">
        <f>IF(男子名簿!$Q149="","",VLOOKUP(男子名簿!$Q149,$B$9:$C$38,2,0))</f>
        <v/>
      </c>
      <c r="V149" s="15" t="str">
        <f>IF(男子名簿!$U149="","",VLOOKUP(男子名簿!$U149,$B$9:$C$38,2,0))</f>
        <v/>
      </c>
      <c r="W149" s="15" t="e">
        <f>IF([2]男子名簿!$O149="","",VLOOKUP([2]男子名簿!$O149,$B$9:$C$38,2,0))</f>
        <v>#REF!</v>
      </c>
      <c r="X149" s="15" t="e">
        <f>IF([2]男子名簿!$R149="","",$E$9)</f>
        <v>#REF!</v>
      </c>
      <c r="Y149" s="15" t="e">
        <f>IF([2]男子名簿!$T149="","",$E$10)</f>
        <v>#REF!</v>
      </c>
      <c r="AA149" s="15" t="e">
        <f>IF([2]女子名簿!$I149="","",VLOOKUP([2]女子名簿!$I149,$G$9:$H$38,2,0))</f>
        <v>#REF!</v>
      </c>
      <c r="AB149" s="15" t="e">
        <f>IF([2]女子名簿!$L149="","",VLOOKUP([2]女子名簿!$L149,$G$9:$H$38,2,0))</f>
        <v>#REF!</v>
      </c>
      <c r="AC149" s="15" t="e">
        <f>IF([2]女子名簿!$O149="","",VLOOKUP([2]女子名簿!$O149,$G$9:$H$38,2,0))</f>
        <v>#REF!</v>
      </c>
      <c r="AD149" s="15" t="e">
        <f>IF([2]女子名簿!$R149="","",$J$9)</f>
        <v>#REF!</v>
      </c>
      <c r="AE149" s="15" t="e">
        <f>IF([2]女子名簿!$T149="","",$J$10)</f>
        <v>#REF!</v>
      </c>
    </row>
    <row r="150" spans="21:31" hidden="1" x14ac:dyDescent="0.3">
      <c r="U150" s="15" t="str">
        <f>IF(男子名簿!$Q150="","",VLOOKUP(男子名簿!$Q150,$B$9:$C$38,2,0))</f>
        <v/>
      </c>
      <c r="V150" s="15" t="str">
        <f>IF(男子名簿!$U150="","",VLOOKUP(男子名簿!$U150,$B$9:$C$38,2,0))</f>
        <v/>
      </c>
      <c r="W150" s="15" t="e">
        <f>IF([2]男子名簿!$O150="","",VLOOKUP([2]男子名簿!$O150,$B$9:$C$38,2,0))</f>
        <v>#REF!</v>
      </c>
      <c r="X150" s="15" t="e">
        <f>IF([2]男子名簿!$R150="","",$E$9)</f>
        <v>#REF!</v>
      </c>
      <c r="Y150" s="15" t="e">
        <f>IF([2]男子名簿!$T150="","",$E$10)</f>
        <v>#REF!</v>
      </c>
      <c r="AA150" s="15" t="e">
        <f>IF([2]女子名簿!$I150="","",VLOOKUP([2]女子名簿!$I150,$G$9:$H$38,2,0))</f>
        <v>#REF!</v>
      </c>
      <c r="AB150" s="15" t="e">
        <f>IF([2]女子名簿!$L150="","",VLOOKUP([2]女子名簿!$L150,$G$9:$H$38,2,0))</f>
        <v>#REF!</v>
      </c>
      <c r="AC150" s="15" t="e">
        <f>IF([2]女子名簿!$O150="","",VLOOKUP([2]女子名簿!$O150,$G$9:$H$38,2,0))</f>
        <v>#REF!</v>
      </c>
      <c r="AD150" s="15" t="e">
        <f>IF([2]女子名簿!$R150="","",$J$9)</f>
        <v>#REF!</v>
      </c>
      <c r="AE150" s="15" t="e">
        <f>IF([2]女子名簿!$T150="","",$J$10)</f>
        <v>#REF!</v>
      </c>
    </row>
    <row r="151" spans="21:31" hidden="1" x14ac:dyDescent="0.3">
      <c r="U151" s="15" t="str">
        <f>IF(男子名簿!$Q151="","",VLOOKUP(男子名簿!$Q151,$B$9:$C$38,2,0))</f>
        <v/>
      </c>
      <c r="V151" s="15" t="str">
        <f>IF(男子名簿!$U151="","",VLOOKUP(男子名簿!$U151,$B$9:$C$38,2,0))</f>
        <v/>
      </c>
      <c r="W151" s="15" t="e">
        <f>IF([2]男子名簿!$O151="","",VLOOKUP([2]男子名簿!$O151,$B$9:$C$38,2,0))</f>
        <v>#REF!</v>
      </c>
      <c r="X151" s="15" t="e">
        <f>IF([2]男子名簿!$R151="","",$E$9)</f>
        <v>#REF!</v>
      </c>
      <c r="Y151" s="15" t="e">
        <f>IF([2]男子名簿!$T151="","",$E$10)</f>
        <v>#REF!</v>
      </c>
      <c r="AA151" s="15" t="e">
        <f>IF([2]女子名簿!$I151="","",VLOOKUP([2]女子名簿!$I151,$G$9:$H$38,2,0))</f>
        <v>#REF!</v>
      </c>
      <c r="AB151" s="15" t="e">
        <f>IF([2]女子名簿!$L151="","",VLOOKUP([2]女子名簿!$L151,$G$9:$H$38,2,0))</f>
        <v>#REF!</v>
      </c>
      <c r="AC151" s="15" t="e">
        <f>IF([2]女子名簿!$O151="","",VLOOKUP([2]女子名簿!$O151,$G$9:$H$38,2,0))</f>
        <v>#REF!</v>
      </c>
      <c r="AD151" s="15" t="e">
        <f>IF([2]女子名簿!$R151="","",$J$9)</f>
        <v>#REF!</v>
      </c>
      <c r="AE151" s="15" t="e">
        <f>IF([2]女子名簿!$T151="","",$J$10)</f>
        <v>#REF!</v>
      </c>
    </row>
    <row r="152" spans="21:31" hidden="1" x14ac:dyDescent="0.3">
      <c r="U152" s="15" t="str">
        <f>IF(男子名簿!$Q152="","",VLOOKUP(男子名簿!$Q152,$B$9:$C$38,2,0))</f>
        <v/>
      </c>
      <c r="V152" s="15" t="str">
        <f>IF(男子名簿!$U152="","",VLOOKUP(男子名簿!$U152,$B$9:$C$38,2,0))</f>
        <v/>
      </c>
      <c r="W152" s="15" t="e">
        <f>IF([2]男子名簿!$O152="","",VLOOKUP([2]男子名簿!$O152,$B$9:$C$38,2,0))</f>
        <v>#REF!</v>
      </c>
      <c r="X152" s="15" t="e">
        <f>IF([2]男子名簿!$R152="","",$E$9)</f>
        <v>#REF!</v>
      </c>
      <c r="Y152" s="15" t="e">
        <f>IF([2]男子名簿!$T152="","",$E$10)</f>
        <v>#REF!</v>
      </c>
      <c r="AA152" s="15" t="e">
        <f>IF([2]女子名簿!$I152="","",VLOOKUP([2]女子名簿!$I152,$G$9:$H$38,2,0))</f>
        <v>#REF!</v>
      </c>
      <c r="AB152" s="15" t="e">
        <f>IF([2]女子名簿!$L152="","",VLOOKUP([2]女子名簿!$L152,$G$9:$H$38,2,0))</f>
        <v>#REF!</v>
      </c>
      <c r="AC152" s="15" t="e">
        <f>IF([2]女子名簿!$O152="","",VLOOKUP([2]女子名簿!$O152,$G$9:$H$38,2,0))</f>
        <v>#REF!</v>
      </c>
      <c r="AD152" s="15" t="e">
        <f>IF([2]女子名簿!$R152="","",$J$9)</f>
        <v>#REF!</v>
      </c>
      <c r="AE152" s="15" t="e">
        <f>IF([2]女子名簿!$T152="","",$J$10)</f>
        <v>#REF!</v>
      </c>
    </row>
    <row r="153" spans="21:31" hidden="1" x14ac:dyDescent="0.3">
      <c r="U153" s="15" t="str">
        <f>IF(男子名簿!$Q153="","",VLOOKUP(男子名簿!$Q153,$B$9:$C$38,2,0))</f>
        <v/>
      </c>
      <c r="V153" s="15" t="str">
        <f>IF(男子名簿!$U153="","",VLOOKUP(男子名簿!$U153,$B$9:$C$38,2,0))</f>
        <v/>
      </c>
      <c r="W153" s="15" t="e">
        <f>IF([2]男子名簿!$O153="","",VLOOKUP([2]男子名簿!$O153,$B$9:$C$38,2,0))</f>
        <v>#REF!</v>
      </c>
      <c r="X153" s="15" t="e">
        <f>IF([2]男子名簿!$R153="","",$E$9)</f>
        <v>#REF!</v>
      </c>
      <c r="Y153" s="15" t="e">
        <f>IF([2]男子名簿!$T153="","",$E$10)</f>
        <v>#REF!</v>
      </c>
      <c r="AA153" s="15" t="e">
        <f>IF([2]女子名簿!$I153="","",VLOOKUP([2]女子名簿!$I153,$G$9:$H$38,2,0))</f>
        <v>#REF!</v>
      </c>
      <c r="AB153" s="15" t="e">
        <f>IF([2]女子名簿!$L153="","",VLOOKUP([2]女子名簿!$L153,$G$9:$H$38,2,0))</f>
        <v>#REF!</v>
      </c>
      <c r="AC153" s="15" t="e">
        <f>IF([2]女子名簿!$O153="","",VLOOKUP([2]女子名簿!$O153,$G$9:$H$38,2,0))</f>
        <v>#REF!</v>
      </c>
      <c r="AD153" s="15" t="e">
        <f>IF([2]女子名簿!$R153="","",$J$9)</f>
        <v>#REF!</v>
      </c>
      <c r="AE153" s="15" t="e">
        <f>IF([2]女子名簿!$T153="","",$J$10)</f>
        <v>#REF!</v>
      </c>
    </row>
    <row r="154" spans="21:31" hidden="1" x14ac:dyDescent="0.3">
      <c r="U154" s="15" t="str">
        <f>IF(男子名簿!$Q154="","",VLOOKUP(男子名簿!$Q154,$B$9:$C$38,2,0))</f>
        <v/>
      </c>
      <c r="V154" s="15" t="str">
        <f>IF(男子名簿!$U154="","",VLOOKUP(男子名簿!$U154,$B$9:$C$38,2,0))</f>
        <v/>
      </c>
      <c r="W154" s="15" t="e">
        <f>IF([2]男子名簿!$O154="","",VLOOKUP([2]男子名簿!$O154,$B$9:$C$38,2,0))</f>
        <v>#REF!</v>
      </c>
      <c r="X154" s="15" t="e">
        <f>IF([2]男子名簿!$R154="","",$E$9)</f>
        <v>#REF!</v>
      </c>
      <c r="Y154" s="15" t="e">
        <f>IF([2]男子名簿!$T154="","",$E$10)</f>
        <v>#REF!</v>
      </c>
      <c r="AA154" s="15" t="e">
        <f>IF([2]女子名簿!$I154="","",VLOOKUP([2]女子名簿!$I154,$G$9:$H$38,2,0))</f>
        <v>#REF!</v>
      </c>
      <c r="AB154" s="15" t="e">
        <f>IF([2]女子名簿!$L154="","",VLOOKUP([2]女子名簿!$L154,$G$9:$H$38,2,0))</f>
        <v>#REF!</v>
      </c>
      <c r="AC154" s="15" t="e">
        <f>IF([2]女子名簿!$O154="","",VLOOKUP([2]女子名簿!$O154,$G$9:$H$38,2,0))</f>
        <v>#REF!</v>
      </c>
      <c r="AD154" s="15" t="e">
        <f>IF([2]女子名簿!$R154="","",$J$9)</f>
        <v>#REF!</v>
      </c>
      <c r="AE154" s="15" t="e">
        <f>IF([2]女子名簿!$T154="","",$J$10)</f>
        <v>#REF!</v>
      </c>
    </row>
    <row r="155" spans="21:31" hidden="1" x14ac:dyDescent="0.3">
      <c r="U155" s="15" t="str">
        <f>IF(男子名簿!$Q155="","",VLOOKUP(男子名簿!$Q155,$B$9:$C$38,2,0))</f>
        <v/>
      </c>
      <c r="V155" s="15" t="str">
        <f>IF(男子名簿!$U155="","",VLOOKUP(男子名簿!$U155,$B$9:$C$38,2,0))</f>
        <v/>
      </c>
      <c r="W155" s="15" t="e">
        <f>IF([2]男子名簿!$O155="","",VLOOKUP([2]男子名簿!$O155,$B$9:$C$38,2,0))</f>
        <v>#REF!</v>
      </c>
      <c r="X155" s="15" t="e">
        <f>IF([2]男子名簿!$R155="","",$E$9)</f>
        <v>#REF!</v>
      </c>
      <c r="Y155" s="15" t="e">
        <f>IF([2]男子名簿!$T155="","",$E$10)</f>
        <v>#REF!</v>
      </c>
      <c r="AA155" s="15" t="e">
        <f>IF([2]女子名簿!$I155="","",VLOOKUP([2]女子名簿!$I155,$G$9:$H$38,2,0))</f>
        <v>#REF!</v>
      </c>
      <c r="AB155" s="15" t="e">
        <f>IF([2]女子名簿!$L155="","",VLOOKUP([2]女子名簿!$L155,$G$9:$H$38,2,0))</f>
        <v>#REF!</v>
      </c>
      <c r="AC155" s="15" t="e">
        <f>IF([2]女子名簿!$O155="","",VLOOKUP([2]女子名簿!$O155,$G$9:$H$38,2,0))</f>
        <v>#REF!</v>
      </c>
      <c r="AD155" s="15" t="e">
        <f>IF([2]女子名簿!$R155="","",$J$9)</f>
        <v>#REF!</v>
      </c>
      <c r="AE155" s="15" t="e">
        <f>IF([2]女子名簿!$T155="","",$J$10)</f>
        <v>#REF!</v>
      </c>
    </row>
    <row r="156" spans="21:31" hidden="1" x14ac:dyDescent="0.3">
      <c r="U156" s="15" t="str">
        <f>IF(男子名簿!$Q156="","",VLOOKUP(男子名簿!$Q156,$B$9:$C$38,2,0))</f>
        <v/>
      </c>
      <c r="V156" s="15" t="str">
        <f>IF(男子名簿!$U156="","",VLOOKUP(男子名簿!$U156,$B$9:$C$38,2,0))</f>
        <v/>
      </c>
      <c r="W156" s="15" t="e">
        <f>IF([2]男子名簿!$O156="","",VLOOKUP([2]男子名簿!$O156,$B$9:$C$38,2,0))</f>
        <v>#REF!</v>
      </c>
      <c r="X156" s="15" t="e">
        <f>IF([2]男子名簿!$R156="","",$E$9)</f>
        <v>#REF!</v>
      </c>
      <c r="Y156" s="15" t="e">
        <f>IF([2]男子名簿!$T156="","",$E$10)</f>
        <v>#REF!</v>
      </c>
      <c r="AA156" s="15" t="e">
        <f>IF([2]女子名簿!$I156="","",VLOOKUP([2]女子名簿!$I156,$G$9:$H$38,2,0))</f>
        <v>#REF!</v>
      </c>
      <c r="AB156" s="15" t="e">
        <f>IF([2]女子名簿!$L156="","",VLOOKUP([2]女子名簿!$L156,$G$9:$H$38,2,0))</f>
        <v>#REF!</v>
      </c>
      <c r="AC156" s="15" t="e">
        <f>IF([2]女子名簿!$O156="","",VLOOKUP([2]女子名簿!$O156,$G$9:$H$38,2,0))</f>
        <v>#REF!</v>
      </c>
      <c r="AD156" s="15" t="e">
        <f>IF([2]女子名簿!$R156="","",$J$9)</f>
        <v>#REF!</v>
      </c>
      <c r="AE156" s="15" t="e">
        <f>IF([2]女子名簿!$T156="","",$J$10)</f>
        <v>#REF!</v>
      </c>
    </row>
    <row r="157" spans="21:31" hidden="1" x14ac:dyDescent="0.3">
      <c r="U157" s="15" t="str">
        <f>IF(男子名簿!$Q157="","",VLOOKUP(男子名簿!$Q157,$B$9:$C$38,2,0))</f>
        <v/>
      </c>
      <c r="V157" s="15" t="str">
        <f>IF(男子名簿!$U157="","",VLOOKUP(男子名簿!$U157,$B$9:$C$38,2,0))</f>
        <v/>
      </c>
      <c r="W157" s="15" t="e">
        <f>IF([2]男子名簿!$O157="","",VLOOKUP([2]男子名簿!$O157,$B$9:$C$38,2,0))</f>
        <v>#REF!</v>
      </c>
      <c r="X157" s="15" t="e">
        <f>IF([2]男子名簿!$R157="","",$E$9)</f>
        <v>#REF!</v>
      </c>
      <c r="Y157" s="15" t="e">
        <f>IF([2]男子名簿!$T157="","",$E$10)</f>
        <v>#REF!</v>
      </c>
      <c r="AA157" s="15" t="e">
        <f>IF([2]女子名簿!$I157="","",VLOOKUP([2]女子名簿!$I157,$G$9:$H$38,2,0))</f>
        <v>#REF!</v>
      </c>
      <c r="AB157" s="15" t="e">
        <f>IF([2]女子名簿!$L157="","",VLOOKUP([2]女子名簿!$L157,$G$9:$H$38,2,0))</f>
        <v>#REF!</v>
      </c>
      <c r="AC157" s="15" t="e">
        <f>IF([2]女子名簿!$O157="","",VLOOKUP([2]女子名簿!$O157,$G$9:$H$38,2,0))</f>
        <v>#REF!</v>
      </c>
      <c r="AD157" s="15" t="e">
        <f>IF([2]女子名簿!$R157="","",$J$9)</f>
        <v>#REF!</v>
      </c>
      <c r="AE157" s="15" t="e">
        <f>IF([2]女子名簿!$T157="","",$J$10)</f>
        <v>#REF!</v>
      </c>
    </row>
    <row r="158" spans="21:31" hidden="1" x14ac:dyDescent="0.3">
      <c r="U158" s="15" t="str">
        <f>IF(男子名簿!$Q158="","",VLOOKUP(男子名簿!$Q158,$B$9:$C$38,2,0))</f>
        <v/>
      </c>
      <c r="V158" s="15" t="str">
        <f>IF(男子名簿!$U158="","",VLOOKUP(男子名簿!$U158,$B$9:$C$38,2,0))</f>
        <v/>
      </c>
      <c r="W158" s="15" t="e">
        <f>IF([2]男子名簿!$O158="","",VLOOKUP([2]男子名簿!$O158,$B$9:$C$38,2,0))</f>
        <v>#REF!</v>
      </c>
      <c r="X158" s="15" t="e">
        <f>IF([2]男子名簿!$R158="","",$E$9)</f>
        <v>#REF!</v>
      </c>
      <c r="Y158" s="15" t="e">
        <f>IF([2]男子名簿!$T158="","",$E$10)</f>
        <v>#REF!</v>
      </c>
      <c r="AA158" s="15" t="e">
        <f>IF([2]女子名簿!$I158="","",VLOOKUP([2]女子名簿!$I158,$G$9:$H$38,2,0))</f>
        <v>#REF!</v>
      </c>
      <c r="AB158" s="15" t="e">
        <f>IF([2]女子名簿!$L158="","",VLOOKUP([2]女子名簿!$L158,$G$9:$H$38,2,0))</f>
        <v>#REF!</v>
      </c>
      <c r="AC158" s="15" t="e">
        <f>IF([2]女子名簿!$O158="","",VLOOKUP([2]女子名簿!$O158,$G$9:$H$38,2,0))</f>
        <v>#REF!</v>
      </c>
      <c r="AD158" s="15" t="e">
        <f>IF([2]女子名簿!$R158="","",$J$9)</f>
        <v>#REF!</v>
      </c>
      <c r="AE158" s="15" t="e">
        <f>IF([2]女子名簿!$T158="","",$J$10)</f>
        <v>#REF!</v>
      </c>
    </row>
    <row r="159" spans="21:31" hidden="1" x14ac:dyDescent="0.3">
      <c r="U159" s="15" t="str">
        <f>IF(男子名簿!$Q159="","",VLOOKUP(男子名簿!$Q159,$B$9:$C$38,2,0))</f>
        <v/>
      </c>
      <c r="V159" s="15" t="str">
        <f>IF(男子名簿!$U159="","",VLOOKUP(男子名簿!$U159,$B$9:$C$38,2,0))</f>
        <v/>
      </c>
      <c r="W159" s="15" t="e">
        <f>IF([2]男子名簿!$O159="","",VLOOKUP([2]男子名簿!$O159,$B$9:$C$38,2,0))</f>
        <v>#REF!</v>
      </c>
      <c r="X159" s="15" t="e">
        <f>IF([2]男子名簿!$R159="","",$E$9)</f>
        <v>#REF!</v>
      </c>
      <c r="Y159" s="15" t="e">
        <f>IF([2]男子名簿!$T159="","",$E$10)</f>
        <v>#REF!</v>
      </c>
      <c r="AA159" s="15" t="e">
        <f>IF([2]女子名簿!$I159="","",VLOOKUP([2]女子名簿!$I159,$G$9:$H$38,2,0))</f>
        <v>#REF!</v>
      </c>
      <c r="AB159" s="15" t="e">
        <f>IF([2]女子名簿!$L159="","",VLOOKUP([2]女子名簿!$L159,$G$9:$H$38,2,0))</f>
        <v>#REF!</v>
      </c>
      <c r="AC159" s="15" t="e">
        <f>IF([2]女子名簿!$O159="","",VLOOKUP([2]女子名簿!$O159,$G$9:$H$38,2,0))</f>
        <v>#REF!</v>
      </c>
      <c r="AD159" s="15" t="e">
        <f>IF([2]女子名簿!$R159="","",$J$9)</f>
        <v>#REF!</v>
      </c>
      <c r="AE159" s="15" t="e">
        <f>IF([2]女子名簿!$T159="","",$J$10)</f>
        <v>#REF!</v>
      </c>
    </row>
    <row r="160" spans="21:31" hidden="1" x14ac:dyDescent="0.3">
      <c r="U160" s="15" t="str">
        <f>IF(男子名簿!$Q160="","",VLOOKUP(男子名簿!$Q160,$B$9:$C$38,2,0))</f>
        <v/>
      </c>
      <c r="V160" s="15" t="str">
        <f>IF(男子名簿!$U160="","",VLOOKUP(男子名簿!$U160,$B$9:$C$38,2,0))</f>
        <v/>
      </c>
      <c r="W160" s="15" t="e">
        <f>IF([2]男子名簿!$O160="","",VLOOKUP([2]男子名簿!$O160,$B$9:$C$38,2,0))</f>
        <v>#REF!</v>
      </c>
      <c r="X160" s="15" t="e">
        <f>IF([2]男子名簿!$R160="","",$E$9)</f>
        <v>#REF!</v>
      </c>
      <c r="Y160" s="15" t="e">
        <f>IF([2]男子名簿!$T160="","",$E$10)</f>
        <v>#REF!</v>
      </c>
      <c r="AA160" s="15" t="e">
        <f>IF([2]女子名簿!$I160="","",VLOOKUP([2]女子名簿!$I160,$G$9:$H$38,2,0))</f>
        <v>#REF!</v>
      </c>
      <c r="AB160" s="15" t="e">
        <f>IF([2]女子名簿!$L160="","",VLOOKUP([2]女子名簿!$L160,$G$9:$H$38,2,0))</f>
        <v>#REF!</v>
      </c>
      <c r="AC160" s="15" t="e">
        <f>IF([2]女子名簿!$O160="","",VLOOKUP([2]女子名簿!$O160,$G$9:$H$38,2,0))</f>
        <v>#REF!</v>
      </c>
      <c r="AD160" s="15" t="e">
        <f>IF([2]女子名簿!$R160="","",$J$9)</f>
        <v>#REF!</v>
      </c>
      <c r="AE160" s="15" t="e">
        <f>IF([2]女子名簿!$T160="","",$J$10)</f>
        <v>#REF!</v>
      </c>
    </row>
    <row r="161" spans="21:31" hidden="1" x14ac:dyDescent="0.3">
      <c r="U161" s="15" t="str">
        <f>IF(男子名簿!$Q161="","",VLOOKUP(男子名簿!$Q161,$B$9:$C$38,2,0))</f>
        <v/>
      </c>
      <c r="V161" s="15" t="str">
        <f>IF(男子名簿!$U161="","",VLOOKUP(男子名簿!$U161,$B$9:$C$38,2,0))</f>
        <v/>
      </c>
      <c r="W161" s="15" t="e">
        <f>IF([2]男子名簿!$O161="","",VLOOKUP([2]男子名簿!$O161,$B$9:$C$38,2,0))</f>
        <v>#REF!</v>
      </c>
      <c r="X161" s="15" t="e">
        <f>IF([2]男子名簿!$R161="","",$E$9)</f>
        <v>#REF!</v>
      </c>
      <c r="Y161" s="15" t="e">
        <f>IF([2]男子名簿!$T161="","",$E$10)</f>
        <v>#REF!</v>
      </c>
      <c r="AA161" s="15" t="e">
        <f>IF([2]女子名簿!$I161="","",VLOOKUP([2]女子名簿!$I161,$G$9:$H$38,2,0))</f>
        <v>#REF!</v>
      </c>
      <c r="AB161" s="15" t="e">
        <f>IF([2]女子名簿!$L161="","",VLOOKUP([2]女子名簿!$L161,$G$9:$H$38,2,0))</f>
        <v>#REF!</v>
      </c>
      <c r="AC161" s="15" t="e">
        <f>IF([2]女子名簿!$O161="","",VLOOKUP([2]女子名簿!$O161,$G$9:$H$38,2,0))</f>
        <v>#REF!</v>
      </c>
      <c r="AD161" s="15" t="e">
        <f>IF([2]女子名簿!$R161="","",$J$9)</f>
        <v>#REF!</v>
      </c>
      <c r="AE161" s="15" t="e">
        <f>IF([2]女子名簿!$T161="","",$J$10)</f>
        <v>#REF!</v>
      </c>
    </row>
    <row r="162" spans="21:31" hidden="1" x14ac:dyDescent="0.3">
      <c r="U162" s="15" t="str">
        <f>IF(男子名簿!$Q162="","",VLOOKUP(男子名簿!$Q162,$B$9:$C$38,2,0))</f>
        <v/>
      </c>
      <c r="V162" s="15" t="str">
        <f>IF(男子名簿!$U162="","",VLOOKUP(男子名簿!$U162,$B$9:$C$38,2,0))</f>
        <v/>
      </c>
      <c r="W162" s="15" t="e">
        <f>IF([2]男子名簿!$O162="","",VLOOKUP([2]男子名簿!$O162,$B$9:$C$38,2,0))</f>
        <v>#REF!</v>
      </c>
      <c r="X162" s="15" t="e">
        <f>IF([2]男子名簿!$R162="","",$E$9)</f>
        <v>#REF!</v>
      </c>
      <c r="Y162" s="15" t="e">
        <f>IF([2]男子名簿!$T162="","",$E$10)</f>
        <v>#REF!</v>
      </c>
      <c r="AA162" s="15" t="e">
        <f>IF([2]女子名簿!$I162="","",VLOOKUP([2]女子名簿!$I162,$G$9:$H$38,2,0))</f>
        <v>#REF!</v>
      </c>
      <c r="AB162" s="15" t="e">
        <f>IF([2]女子名簿!$L162="","",VLOOKUP([2]女子名簿!$L162,$G$9:$H$38,2,0))</f>
        <v>#REF!</v>
      </c>
      <c r="AC162" s="15" t="e">
        <f>IF([2]女子名簿!$O162="","",VLOOKUP([2]女子名簿!$O162,$G$9:$H$38,2,0))</f>
        <v>#REF!</v>
      </c>
      <c r="AD162" s="15" t="e">
        <f>IF([2]女子名簿!$R162="","",$J$9)</f>
        <v>#REF!</v>
      </c>
      <c r="AE162" s="15" t="e">
        <f>IF([2]女子名簿!$T162="","",$J$10)</f>
        <v>#REF!</v>
      </c>
    </row>
    <row r="163" spans="21:31" hidden="1" x14ac:dyDescent="0.3">
      <c r="U163" s="15" t="str">
        <f>IF(男子名簿!$Q163="","",VLOOKUP(男子名簿!$Q163,$B$9:$C$38,2,0))</f>
        <v/>
      </c>
      <c r="V163" s="15" t="str">
        <f>IF(男子名簿!$U163="","",VLOOKUP(男子名簿!$U163,$B$9:$C$38,2,0))</f>
        <v/>
      </c>
      <c r="W163" s="15" t="e">
        <f>IF([2]男子名簿!$O163="","",VLOOKUP([2]男子名簿!$O163,$B$9:$C$38,2,0))</f>
        <v>#REF!</v>
      </c>
      <c r="X163" s="15" t="e">
        <f>IF([2]男子名簿!$R163="","",$E$9)</f>
        <v>#REF!</v>
      </c>
      <c r="Y163" s="15" t="e">
        <f>IF([2]男子名簿!$T163="","",$E$10)</f>
        <v>#REF!</v>
      </c>
      <c r="AA163" s="15" t="e">
        <f>IF([2]女子名簿!$I163="","",VLOOKUP([2]女子名簿!$I163,$G$9:$H$38,2,0))</f>
        <v>#REF!</v>
      </c>
      <c r="AB163" s="15" t="e">
        <f>IF([2]女子名簿!$L163="","",VLOOKUP([2]女子名簿!$L163,$G$9:$H$38,2,0))</f>
        <v>#REF!</v>
      </c>
      <c r="AC163" s="15" t="e">
        <f>IF([2]女子名簿!$O163="","",VLOOKUP([2]女子名簿!$O163,$G$9:$H$38,2,0))</f>
        <v>#REF!</v>
      </c>
      <c r="AD163" s="15" t="e">
        <f>IF([2]女子名簿!$R163="","",$J$9)</f>
        <v>#REF!</v>
      </c>
      <c r="AE163" s="15" t="e">
        <f>IF([2]女子名簿!$T163="","",$J$10)</f>
        <v>#REF!</v>
      </c>
    </row>
    <row r="164" spans="21:31" hidden="1" x14ac:dyDescent="0.3">
      <c r="U164" s="15" t="str">
        <f>IF(男子名簿!$Q164="","",VLOOKUP(男子名簿!$Q164,$B$9:$C$38,2,0))</f>
        <v/>
      </c>
      <c r="V164" s="15" t="str">
        <f>IF(男子名簿!$U164="","",VLOOKUP(男子名簿!$U164,$B$9:$C$38,2,0))</f>
        <v/>
      </c>
      <c r="W164" s="15" t="e">
        <f>IF([2]男子名簿!$O164="","",VLOOKUP([2]男子名簿!$O164,$B$9:$C$38,2,0))</f>
        <v>#REF!</v>
      </c>
      <c r="X164" s="15" t="e">
        <f>IF([2]男子名簿!$R164="","",$E$9)</f>
        <v>#REF!</v>
      </c>
      <c r="Y164" s="15" t="e">
        <f>IF([2]男子名簿!$T164="","",$E$10)</f>
        <v>#REF!</v>
      </c>
      <c r="AA164" s="15" t="e">
        <f>IF([2]女子名簿!$I164="","",VLOOKUP([2]女子名簿!$I164,$G$9:$H$38,2,0))</f>
        <v>#REF!</v>
      </c>
      <c r="AB164" s="15" t="e">
        <f>IF([2]女子名簿!$L164="","",VLOOKUP([2]女子名簿!$L164,$G$9:$H$38,2,0))</f>
        <v>#REF!</v>
      </c>
      <c r="AC164" s="15" t="e">
        <f>IF([2]女子名簿!$O164="","",VLOOKUP([2]女子名簿!$O164,$G$9:$H$38,2,0))</f>
        <v>#REF!</v>
      </c>
      <c r="AD164" s="15" t="e">
        <f>IF([2]女子名簿!$R164="","",$J$9)</f>
        <v>#REF!</v>
      </c>
      <c r="AE164" s="15" t="e">
        <f>IF([2]女子名簿!$T164="","",$J$10)</f>
        <v>#REF!</v>
      </c>
    </row>
    <row r="165" spans="21:31" hidden="1" x14ac:dyDescent="0.3">
      <c r="U165" s="15" t="str">
        <f>IF(男子名簿!$Q165="","",VLOOKUP(男子名簿!$Q165,$B$9:$C$38,2,0))</f>
        <v/>
      </c>
      <c r="V165" s="15" t="str">
        <f>IF(男子名簿!$U165="","",VLOOKUP(男子名簿!$U165,$B$9:$C$38,2,0))</f>
        <v/>
      </c>
      <c r="W165" s="15" t="e">
        <f>IF([2]男子名簿!$O165="","",VLOOKUP([2]男子名簿!$O165,$B$9:$C$38,2,0))</f>
        <v>#REF!</v>
      </c>
      <c r="X165" s="15" t="e">
        <f>IF([2]男子名簿!$R165="","",$E$9)</f>
        <v>#REF!</v>
      </c>
      <c r="Y165" s="15" t="e">
        <f>IF([2]男子名簿!$T165="","",$E$10)</f>
        <v>#REF!</v>
      </c>
      <c r="AA165" s="15" t="e">
        <f>IF([2]女子名簿!$I165="","",VLOOKUP([2]女子名簿!$I165,$G$9:$H$38,2,0))</f>
        <v>#REF!</v>
      </c>
      <c r="AB165" s="15" t="e">
        <f>IF([2]女子名簿!$L165="","",VLOOKUP([2]女子名簿!$L165,$G$9:$H$38,2,0))</f>
        <v>#REF!</v>
      </c>
      <c r="AC165" s="15" t="e">
        <f>IF([2]女子名簿!$O165="","",VLOOKUP([2]女子名簿!$O165,$G$9:$H$38,2,0))</f>
        <v>#REF!</v>
      </c>
      <c r="AD165" s="15" t="e">
        <f>IF([2]女子名簿!$R165="","",$J$9)</f>
        <v>#REF!</v>
      </c>
      <c r="AE165" s="15" t="e">
        <f>IF([2]女子名簿!$T165="","",$J$10)</f>
        <v>#REF!</v>
      </c>
    </row>
    <row r="166" spans="21:31" hidden="1" x14ac:dyDescent="0.3">
      <c r="U166" s="15" t="str">
        <f>IF(男子名簿!$Q166="","",VLOOKUP(男子名簿!$Q166,$B$9:$C$38,2,0))</f>
        <v/>
      </c>
      <c r="V166" s="15" t="str">
        <f>IF(男子名簿!$U166="","",VLOOKUP(男子名簿!$U166,$B$9:$C$38,2,0))</f>
        <v/>
      </c>
      <c r="W166" s="15" t="e">
        <f>IF([2]男子名簿!$O166="","",VLOOKUP([2]男子名簿!$O166,$B$9:$C$38,2,0))</f>
        <v>#REF!</v>
      </c>
      <c r="X166" s="15" t="e">
        <f>IF([2]男子名簿!$R166="","",$E$9)</f>
        <v>#REF!</v>
      </c>
      <c r="Y166" s="15" t="e">
        <f>IF([2]男子名簿!$T166="","",$E$10)</f>
        <v>#REF!</v>
      </c>
      <c r="AA166" s="15" t="e">
        <f>IF([2]女子名簿!$I166="","",VLOOKUP([2]女子名簿!$I166,$G$9:$H$38,2,0))</f>
        <v>#REF!</v>
      </c>
      <c r="AB166" s="15" t="e">
        <f>IF([2]女子名簿!$L166="","",VLOOKUP([2]女子名簿!$L166,$G$9:$H$38,2,0))</f>
        <v>#REF!</v>
      </c>
      <c r="AC166" s="15" t="e">
        <f>IF([2]女子名簿!$O166="","",VLOOKUP([2]女子名簿!$O166,$G$9:$H$38,2,0))</f>
        <v>#REF!</v>
      </c>
      <c r="AD166" s="15" t="e">
        <f>IF([2]女子名簿!$R166="","",$J$9)</f>
        <v>#REF!</v>
      </c>
      <c r="AE166" s="15" t="e">
        <f>IF([2]女子名簿!$T166="","",$J$10)</f>
        <v>#REF!</v>
      </c>
    </row>
    <row r="167" spans="21:31" hidden="1" x14ac:dyDescent="0.3">
      <c r="U167" s="15" t="str">
        <f>IF(男子名簿!$Q167="","",VLOOKUP(男子名簿!$Q167,$B$9:$C$38,2,0))</f>
        <v/>
      </c>
      <c r="V167" s="15" t="str">
        <f>IF(男子名簿!$U167="","",VLOOKUP(男子名簿!$U167,$B$9:$C$38,2,0))</f>
        <v/>
      </c>
      <c r="W167" s="15" t="e">
        <f>IF([2]男子名簿!$O167="","",VLOOKUP([2]男子名簿!$O167,$B$9:$C$38,2,0))</f>
        <v>#REF!</v>
      </c>
      <c r="X167" s="15" t="e">
        <f>IF([2]男子名簿!$R167="","",$E$9)</f>
        <v>#REF!</v>
      </c>
      <c r="Y167" s="15" t="e">
        <f>IF([2]男子名簿!$T167="","",$E$10)</f>
        <v>#REF!</v>
      </c>
      <c r="AA167" s="15" t="e">
        <f>IF([2]女子名簿!$I167="","",VLOOKUP([2]女子名簿!$I167,$G$9:$H$38,2,0))</f>
        <v>#REF!</v>
      </c>
      <c r="AB167" s="15" t="e">
        <f>IF([2]女子名簿!$L167="","",VLOOKUP([2]女子名簿!$L167,$G$9:$H$38,2,0))</f>
        <v>#REF!</v>
      </c>
      <c r="AC167" s="15" t="e">
        <f>IF([2]女子名簿!$O167="","",VLOOKUP([2]女子名簿!$O167,$G$9:$H$38,2,0))</f>
        <v>#REF!</v>
      </c>
      <c r="AD167" s="15" t="e">
        <f>IF([2]女子名簿!$R167="","",$J$9)</f>
        <v>#REF!</v>
      </c>
      <c r="AE167" s="15" t="e">
        <f>IF([2]女子名簿!$T167="","",$J$10)</f>
        <v>#REF!</v>
      </c>
    </row>
    <row r="168" spans="21:31" hidden="1" x14ac:dyDescent="0.3">
      <c r="U168" s="15" t="str">
        <f>IF(男子名簿!$Q168="","",VLOOKUP(男子名簿!$Q168,$B$9:$C$38,2,0))</f>
        <v/>
      </c>
      <c r="V168" s="15" t="str">
        <f>IF(男子名簿!$U168="","",VLOOKUP(男子名簿!$U168,$B$9:$C$38,2,0))</f>
        <v/>
      </c>
      <c r="W168" s="15" t="e">
        <f>IF([2]男子名簿!$O168="","",VLOOKUP([2]男子名簿!$O168,$B$9:$C$38,2,0))</f>
        <v>#REF!</v>
      </c>
      <c r="X168" s="15" t="e">
        <f>IF([2]男子名簿!$R168="","",$E$9)</f>
        <v>#REF!</v>
      </c>
      <c r="Y168" s="15" t="e">
        <f>IF([2]男子名簿!$T168="","",$E$10)</f>
        <v>#REF!</v>
      </c>
      <c r="AA168" s="15" t="e">
        <f>IF([2]女子名簿!$I168="","",VLOOKUP([2]女子名簿!$I168,$G$9:$H$38,2,0))</f>
        <v>#REF!</v>
      </c>
      <c r="AB168" s="15" t="e">
        <f>IF([2]女子名簿!$L168="","",VLOOKUP([2]女子名簿!$L168,$G$9:$H$38,2,0))</f>
        <v>#REF!</v>
      </c>
      <c r="AC168" s="15" t="e">
        <f>IF([2]女子名簿!$O168="","",VLOOKUP([2]女子名簿!$O168,$G$9:$H$38,2,0))</f>
        <v>#REF!</v>
      </c>
      <c r="AD168" s="15" t="e">
        <f>IF([2]女子名簿!$R168="","",$J$9)</f>
        <v>#REF!</v>
      </c>
      <c r="AE168" s="15" t="e">
        <f>IF([2]女子名簿!$T168="","",$J$10)</f>
        <v>#REF!</v>
      </c>
    </row>
    <row r="169" spans="21:31" hidden="1" x14ac:dyDescent="0.3">
      <c r="U169" s="15" t="str">
        <f>IF(男子名簿!$Q169="","",VLOOKUP(男子名簿!$Q169,$B$9:$C$38,2,0))</f>
        <v/>
      </c>
      <c r="V169" s="15" t="str">
        <f>IF(男子名簿!$U169="","",VLOOKUP(男子名簿!$U169,$B$9:$C$38,2,0))</f>
        <v/>
      </c>
      <c r="W169" s="15" t="e">
        <f>IF([2]男子名簿!$O169="","",VLOOKUP([2]男子名簿!$O169,$B$9:$C$38,2,0))</f>
        <v>#REF!</v>
      </c>
      <c r="X169" s="15" t="e">
        <f>IF([2]男子名簿!$R169="","",$E$9)</f>
        <v>#REF!</v>
      </c>
      <c r="Y169" s="15" t="e">
        <f>IF([2]男子名簿!$T169="","",$E$10)</f>
        <v>#REF!</v>
      </c>
      <c r="AA169" s="15" t="e">
        <f>IF([2]女子名簿!$I169="","",VLOOKUP([2]女子名簿!$I169,$G$9:$H$38,2,0))</f>
        <v>#REF!</v>
      </c>
      <c r="AB169" s="15" t="e">
        <f>IF([2]女子名簿!$L169="","",VLOOKUP([2]女子名簿!$L169,$G$9:$H$38,2,0))</f>
        <v>#REF!</v>
      </c>
      <c r="AC169" s="15" t="e">
        <f>IF([2]女子名簿!$O169="","",VLOOKUP([2]女子名簿!$O169,$G$9:$H$38,2,0))</f>
        <v>#REF!</v>
      </c>
      <c r="AD169" s="15" t="e">
        <f>IF([2]女子名簿!$R169="","",$J$9)</f>
        <v>#REF!</v>
      </c>
      <c r="AE169" s="15" t="e">
        <f>IF([2]女子名簿!$T169="","",$J$10)</f>
        <v>#REF!</v>
      </c>
    </row>
    <row r="170" spans="21:31" hidden="1" x14ac:dyDescent="0.3">
      <c r="U170" s="15" t="str">
        <f>IF(男子名簿!$Q170="","",VLOOKUP(男子名簿!$Q170,$B$9:$C$38,2,0))</f>
        <v/>
      </c>
      <c r="V170" s="15" t="str">
        <f>IF(男子名簿!$U170="","",VLOOKUP(男子名簿!$U170,$B$9:$C$38,2,0))</f>
        <v/>
      </c>
      <c r="W170" s="15" t="e">
        <f>IF([2]男子名簿!$O170="","",VLOOKUP([2]男子名簿!$O170,$B$9:$C$38,2,0))</f>
        <v>#REF!</v>
      </c>
      <c r="X170" s="15" t="e">
        <f>IF([2]男子名簿!$R170="","",$E$9)</f>
        <v>#REF!</v>
      </c>
      <c r="Y170" s="15" t="e">
        <f>IF([2]男子名簿!$T170="","",$E$10)</f>
        <v>#REF!</v>
      </c>
      <c r="AA170" s="15" t="e">
        <f>IF([2]女子名簿!$I170="","",VLOOKUP([2]女子名簿!$I170,$G$9:$H$38,2,0))</f>
        <v>#REF!</v>
      </c>
      <c r="AB170" s="15" t="e">
        <f>IF([2]女子名簿!$L170="","",VLOOKUP([2]女子名簿!$L170,$G$9:$H$38,2,0))</f>
        <v>#REF!</v>
      </c>
      <c r="AC170" s="15" t="e">
        <f>IF([2]女子名簿!$O170="","",VLOOKUP([2]女子名簿!$O170,$G$9:$H$38,2,0))</f>
        <v>#REF!</v>
      </c>
      <c r="AD170" s="15" t="e">
        <f>IF([2]女子名簿!$R170="","",$J$9)</f>
        <v>#REF!</v>
      </c>
      <c r="AE170" s="15" t="e">
        <f>IF([2]女子名簿!$T170="","",$J$10)</f>
        <v>#REF!</v>
      </c>
    </row>
    <row r="171" spans="21:31" hidden="1" x14ac:dyDescent="0.3">
      <c r="U171" s="15" t="str">
        <f>IF(男子名簿!$Q171="","",VLOOKUP(男子名簿!$Q171,$B$9:$C$38,2,0))</f>
        <v/>
      </c>
      <c r="V171" s="15" t="str">
        <f>IF(男子名簿!$U171="","",VLOOKUP(男子名簿!$U171,$B$9:$C$38,2,0))</f>
        <v/>
      </c>
      <c r="W171" s="15" t="e">
        <f>IF([2]男子名簿!$O171="","",VLOOKUP([2]男子名簿!$O171,$B$9:$C$38,2,0))</f>
        <v>#REF!</v>
      </c>
      <c r="X171" s="15" t="e">
        <f>IF([2]男子名簿!$R171="","",$E$9)</f>
        <v>#REF!</v>
      </c>
      <c r="Y171" s="15" t="e">
        <f>IF([2]男子名簿!$T171="","",$E$10)</f>
        <v>#REF!</v>
      </c>
      <c r="AA171" s="15" t="e">
        <f>IF([2]女子名簿!$I171="","",VLOOKUP([2]女子名簿!$I171,$G$9:$H$38,2,0))</f>
        <v>#REF!</v>
      </c>
      <c r="AB171" s="15" t="e">
        <f>IF([2]女子名簿!$L171="","",VLOOKUP([2]女子名簿!$L171,$G$9:$H$38,2,0))</f>
        <v>#REF!</v>
      </c>
      <c r="AC171" s="15" t="e">
        <f>IF([2]女子名簿!$O171="","",VLOOKUP([2]女子名簿!$O171,$G$9:$H$38,2,0))</f>
        <v>#REF!</v>
      </c>
      <c r="AD171" s="15" t="e">
        <f>IF([2]女子名簿!$R171="","",$J$9)</f>
        <v>#REF!</v>
      </c>
      <c r="AE171" s="15" t="e">
        <f>IF([2]女子名簿!$T171="","",$J$10)</f>
        <v>#REF!</v>
      </c>
    </row>
    <row r="172" spans="21:31" hidden="1" x14ac:dyDescent="0.3">
      <c r="U172" s="15" t="str">
        <f>IF(男子名簿!$Q172="","",VLOOKUP(男子名簿!$Q172,$B$9:$C$38,2,0))</f>
        <v/>
      </c>
      <c r="V172" s="15" t="str">
        <f>IF(男子名簿!$U172="","",VLOOKUP(男子名簿!$U172,$B$9:$C$38,2,0))</f>
        <v/>
      </c>
      <c r="W172" s="15" t="e">
        <f>IF([2]男子名簿!$O172="","",VLOOKUP([2]男子名簿!$O172,$B$9:$C$38,2,0))</f>
        <v>#REF!</v>
      </c>
      <c r="X172" s="15" t="e">
        <f>IF([2]男子名簿!$R172="","",$E$9)</f>
        <v>#REF!</v>
      </c>
      <c r="Y172" s="15" t="e">
        <f>IF([2]男子名簿!$T172="","",$E$10)</f>
        <v>#REF!</v>
      </c>
      <c r="AA172" s="15" t="e">
        <f>IF([2]女子名簿!$I172="","",VLOOKUP([2]女子名簿!$I172,$G$9:$H$38,2,0))</f>
        <v>#REF!</v>
      </c>
      <c r="AB172" s="15" t="e">
        <f>IF([2]女子名簿!$L172="","",VLOOKUP([2]女子名簿!$L172,$G$9:$H$38,2,0))</f>
        <v>#REF!</v>
      </c>
      <c r="AC172" s="15" t="e">
        <f>IF([2]女子名簿!$O172="","",VLOOKUP([2]女子名簿!$O172,$G$9:$H$38,2,0))</f>
        <v>#REF!</v>
      </c>
      <c r="AD172" s="15" t="e">
        <f>IF([2]女子名簿!$R172="","",$J$9)</f>
        <v>#REF!</v>
      </c>
      <c r="AE172" s="15" t="e">
        <f>IF([2]女子名簿!$T172="","",$J$10)</f>
        <v>#REF!</v>
      </c>
    </row>
    <row r="173" spans="21:31" hidden="1" x14ac:dyDescent="0.3">
      <c r="U173" s="15" t="str">
        <f>IF(男子名簿!$Q173="","",VLOOKUP(男子名簿!$Q173,$B$9:$C$38,2,0))</f>
        <v/>
      </c>
      <c r="V173" s="15" t="str">
        <f>IF(男子名簿!$U173="","",VLOOKUP(男子名簿!$U173,$B$9:$C$38,2,0))</f>
        <v/>
      </c>
      <c r="W173" s="15" t="e">
        <f>IF([2]男子名簿!$O173="","",VLOOKUP([2]男子名簿!$O173,$B$9:$C$38,2,0))</f>
        <v>#REF!</v>
      </c>
      <c r="X173" s="15" t="e">
        <f>IF([2]男子名簿!$R173="","",$E$9)</f>
        <v>#REF!</v>
      </c>
      <c r="Y173" s="15" t="e">
        <f>IF([2]男子名簿!$T173="","",$E$10)</f>
        <v>#REF!</v>
      </c>
      <c r="AA173" s="15" t="e">
        <f>IF([2]女子名簿!$I173="","",VLOOKUP([2]女子名簿!$I173,$G$9:$H$38,2,0))</f>
        <v>#REF!</v>
      </c>
      <c r="AB173" s="15" t="e">
        <f>IF([2]女子名簿!$L173="","",VLOOKUP([2]女子名簿!$L173,$G$9:$H$38,2,0))</f>
        <v>#REF!</v>
      </c>
      <c r="AC173" s="15" t="e">
        <f>IF([2]女子名簿!$O173="","",VLOOKUP([2]女子名簿!$O173,$G$9:$H$38,2,0))</f>
        <v>#REF!</v>
      </c>
      <c r="AD173" s="15" t="e">
        <f>IF([2]女子名簿!$R173="","",$J$9)</f>
        <v>#REF!</v>
      </c>
      <c r="AE173" s="15" t="e">
        <f>IF([2]女子名簿!$T173="","",$J$10)</f>
        <v>#REF!</v>
      </c>
    </row>
    <row r="174" spans="21:31" hidden="1" x14ac:dyDescent="0.3">
      <c r="U174" s="15" t="str">
        <f>IF(男子名簿!$Q174="","",VLOOKUP(男子名簿!$Q174,$B$9:$C$38,2,0))</f>
        <v/>
      </c>
      <c r="V174" s="15" t="str">
        <f>IF(男子名簿!$U174="","",VLOOKUP(男子名簿!$U174,$B$9:$C$38,2,0))</f>
        <v/>
      </c>
      <c r="W174" s="15" t="e">
        <f>IF([2]男子名簿!$O174="","",VLOOKUP([2]男子名簿!$O174,$B$9:$C$38,2,0))</f>
        <v>#REF!</v>
      </c>
      <c r="X174" s="15" t="e">
        <f>IF([2]男子名簿!$R174="","",$E$9)</f>
        <v>#REF!</v>
      </c>
      <c r="Y174" s="15" t="e">
        <f>IF([2]男子名簿!$T174="","",$E$10)</f>
        <v>#REF!</v>
      </c>
      <c r="AA174" s="15" t="e">
        <f>IF([2]女子名簿!$I174="","",VLOOKUP([2]女子名簿!$I174,$G$9:$H$38,2,0))</f>
        <v>#REF!</v>
      </c>
      <c r="AB174" s="15" t="e">
        <f>IF([2]女子名簿!$L174="","",VLOOKUP([2]女子名簿!$L174,$G$9:$H$38,2,0))</f>
        <v>#REF!</v>
      </c>
      <c r="AC174" s="15" t="e">
        <f>IF([2]女子名簿!$O174="","",VLOOKUP([2]女子名簿!$O174,$G$9:$H$38,2,0))</f>
        <v>#REF!</v>
      </c>
      <c r="AD174" s="15" t="e">
        <f>IF([2]女子名簿!$R174="","",$J$9)</f>
        <v>#REF!</v>
      </c>
      <c r="AE174" s="15" t="e">
        <f>IF([2]女子名簿!$T174="","",$J$10)</f>
        <v>#REF!</v>
      </c>
    </row>
    <row r="175" spans="21:31" hidden="1" x14ac:dyDescent="0.3">
      <c r="U175" s="15" t="str">
        <f>IF(男子名簿!$Q175="","",VLOOKUP(男子名簿!$Q175,$B$9:$C$38,2,0))</f>
        <v/>
      </c>
      <c r="V175" s="15" t="str">
        <f>IF(男子名簿!$U175="","",VLOOKUP(男子名簿!$U175,$B$9:$C$38,2,0))</f>
        <v/>
      </c>
      <c r="W175" s="15" t="e">
        <f>IF([2]男子名簿!$O175="","",VLOOKUP([2]男子名簿!$O175,$B$9:$C$38,2,0))</f>
        <v>#REF!</v>
      </c>
      <c r="X175" s="15" t="e">
        <f>IF([2]男子名簿!$R175="","",$E$9)</f>
        <v>#REF!</v>
      </c>
      <c r="Y175" s="15" t="e">
        <f>IF([2]男子名簿!$T175="","",$E$10)</f>
        <v>#REF!</v>
      </c>
      <c r="AA175" s="15" t="e">
        <f>IF([2]女子名簿!$I175="","",VLOOKUP([2]女子名簿!$I175,$G$9:$H$38,2,0))</f>
        <v>#REF!</v>
      </c>
      <c r="AB175" s="15" t="e">
        <f>IF([2]女子名簿!$L175="","",VLOOKUP([2]女子名簿!$L175,$G$9:$H$38,2,0))</f>
        <v>#REF!</v>
      </c>
      <c r="AC175" s="15" t="e">
        <f>IF([2]女子名簿!$O175="","",VLOOKUP([2]女子名簿!$O175,$G$9:$H$38,2,0))</f>
        <v>#REF!</v>
      </c>
      <c r="AD175" s="15" t="e">
        <f>IF([2]女子名簿!$R175="","",$J$9)</f>
        <v>#REF!</v>
      </c>
      <c r="AE175" s="15" t="e">
        <f>IF([2]女子名簿!$T175="","",$J$10)</f>
        <v>#REF!</v>
      </c>
    </row>
    <row r="176" spans="21:31" hidden="1" x14ac:dyDescent="0.3">
      <c r="U176" s="15" t="str">
        <f>IF(男子名簿!$Q176="","",VLOOKUP(男子名簿!$Q176,$B$9:$C$38,2,0))</f>
        <v/>
      </c>
      <c r="V176" s="15" t="str">
        <f>IF(男子名簿!$U176="","",VLOOKUP(男子名簿!$U176,$B$9:$C$38,2,0))</f>
        <v/>
      </c>
      <c r="W176" s="15" t="e">
        <f>IF([2]男子名簿!$O176="","",VLOOKUP([2]男子名簿!$O176,$B$9:$C$38,2,0))</f>
        <v>#REF!</v>
      </c>
      <c r="X176" s="15" t="e">
        <f>IF([2]男子名簿!$R176="","",$E$9)</f>
        <v>#REF!</v>
      </c>
      <c r="Y176" s="15" t="e">
        <f>IF([2]男子名簿!$T176="","",$E$10)</f>
        <v>#REF!</v>
      </c>
      <c r="AA176" s="15" t="e">
        <f>IF([2]女子名簿!$I176="","",VLOOKUP([2]女子名簿!$I176,$G$9:$H$38,2,0))</f>
        <v>#REF!</v>
      </c>
      <c r="AB176" s="15" t="e">
        <f>IF([2]女子名簿!$L176="","",VLOOKUP([2]女子名簿!$L176,$G$9:$H$38,2,0))</f>
        <v>#REF!</v>
      </c>
      <c r="AC176" s="15" t="e">
        <f>IF([2]女子名簿!$O176="","",VLOOKUP([2]女子名簿!$O176,$G$9:$H$38,2,0))</f>
        <v>#REF!</v>
      </c>
      <c r="AD176" s="15" t="e">
        <f>IF([2]女子名簿!$R176="","",$J$9)</f>
        <v>#REF!</v>
      </c>
      <c r="AE176" s="15" t="e">
        <f>IF([2]女子名簿!$T176="","",$J$10)</f>
        <v>#REF!</v>
      </c>
    </row>
    <row r="177" spans="21:31" hidden="1" x14ac:dyDescent="0.3">
      <c r="U177" s="15" t="str">
        <f>IF(男子名簿!$Q177="","",VLOOKUP(男子名簿!$Q177,$B$9:$C$38,2,0))</f>
        <v/>
      </c>
      <c r="V177" s="15" t="str">
        <f>IF(男子名簿!$U177="","",VLOOKUP(男子名簿!$U177,$B$9:$C$38,2,0))</f>
        <v/>
      </c>
      <c r="W177" s="15" t="e">
        <f>IF([2]男子名簿!$O177="","",VLOOKUP([2]男子名簿!$O177,$B$9:$C$38,2,0))</f>
        <v>#REF!</v>
      </c>
      <c r="X177" s="15" t="e">
        <f>IF([2]男子名簿!$R177="","",$E$9)</f>
        <v>#REF!</v>
      </c>
      <c r="Y177" s="15" t="e">
        <f>IF([2]男子名簿!$T177="","",$E$10)</f>
        <v>#REF!</v>
      </c>
      <c r="AA177" s="15" t="e">
        <f>IF([2]女子名簿!$I177="","",VLOOKUP([2]女子名簿!$I177,$G$9:$H$38,2,0))</f>
        <v>#REF!</v>
      </c>
      <c r="AB177" s="15" t="e">
        <f>IF([2]女子名簿!$L177="","",VLOOKUP([2]女子名簿!$L177,$G$9:$H$38,2,0))</f>
        <v>#REF!</v>
      </c>
      <c r="AC177" s="15" t="e">
        <f>IF([2]女子名簿!$O177="","",VLOOKUP([2]女子名簿!$O177,$G$9:$H$38,2,0))</f>
        <v>#REF!</v>
      </c>
      <c r="AD177" s="15" t="e">
        <f>IF([2]女子名簿!$R177="","",$J$9)</f>
        <v>#REF!</v>
      </c>
      <c r="AE177" s="15" t="e">
        <f>IF([2]女子名簿!$T177="","",$J$10)</f>
        <v>#REF!</v>
      </c>
    </row>
    <row r="178" spans="21:31" hidden="1" x14ac:dyDescent="0.3">
      <c r="U178" s="15" t="str">
        <f>IF(男子名簿!$Q178="","",VLOOKUP(男子名簿!$Q178,$B$9:$C$38,2,0))</f>
        <v/>
      </c>
      <c r="V178" s="15" t="str">
        <f>IF(男子名簿!$U178="","",VLOOKUP(男子名簿!$U178,$B$9:$C$38,2,0))</f>
        <v/>
      </c>
      <c r="W178" s="15" t="e">
        <f>IF([2]男子名簿!$O178="","",VLOOKUP([2]男子名簿!$O178,$B$9:$C$38,2,0))</f>
        <v>#REF!</v>
      </c>
      <c r="X178" s="15" t="e">
        <f>IF([2]男子名簿!$R178="","",$E$9)</f>
        <v>#REF!</v>
      </c>
      <c r="Y178" s="15" t="e">
        <f>IF([2]男子名簿!$T178="","",$E$10)</f>
        <v>#REF!</v>
      </c>
      <c r="AA178" s="15" t="e">
        <f>IF([2]女子名簿!$I178="","",VLOOKUP([2]女子名簿!$I178,$G$9:$H$38,2,0))</f>
        <v>#REF!</v>
      </c>
      <c r="AB178" s="15" t="e">
        <f>IF([2]女子名簿!$L178="","",VLOOKUP([2]女子名簿!$L178,$G$9:$H$38,2,0))</f>
        <v>#REF!</v>
      </c>
      <c r="AC178" s="15" t="e">
        <f>IF([2]女子名簿!$O178="","",VLOOKUP([2]女子名簿!$O178,$G$9:$H$38,2,0))</f>
        <v>#REF!</v>
      </c>
      <c r="AD178" s="15" t="e">
        <f>IF([2]女子名簿!$R178="","",$J$9)</f>
        <v>#REF!</v>
      </c>
      <c r="AE178" s="15" t="e">
        <f>IF([2]女子名簿!$T178="","",$J$10)</f>
        <v>#REF!</v>
      </c>
    </row>
    <row r="179" spans="21:31" hidden="1" x14ac:dyDescent="0.3">
      <c r="U179" s="15" t="str">
        <f>IF(男子名簿!$Q179="","",VLOOKUP(男子名簿!$Q179,$B$9:$C$38,2,0))</f>
        <v/>
      </c>
      <c r="V179" s="15" t="str">
        <f>IF(男子名簿!$U179="","",VLOOKUP(男子名簿!$U179,$B$9:$C$38,2,0))</f>
        <v/>
      </c>
      <c r="W179" s="15" t="e">
        <f>IF([2]男子名簿!$O179="","",VLOOKUP([2]男子名簿!$O179,$B$9:$C$38,2,0))</f>
        <v>#REF!</v>
      </c>
      <c r="X179" s="15" t="e">
        <f>IF([2]男子名簿!$R179="","",$E$9)</f>
        <v>#REF!</v>
      </c>
      <c r="Y179" s="15" t="e">
        <f>IF([2]男子名簿!$T179="","",$E$10)</f>
        <v>#REF!</v>
      </c>
      <c r="AA179" s="15" t="e">
        <f>IF([2]女子名簿!$I179="","",VLOOKUP([2]女子名簿!$I179,$G$9:$H$38,2,0))</f>
        <v>#REF!</v>
      </c>
      <c r="AB179" s="15" t="e">
        <f>IF([2]女子名簿!$L179="","",VLOOKUP([2]女子名簿!$L179,$G$9:$H$38,2,0))</f>
        <v>#REF!</v>
      </c>
      <c r="AC179" s="15" t="e">
        <f>IF([2]女子名簿!$O179="","",VLOOKUP([2]女子名簿!$O179,$G$9:$H$38,2,0))</f>
        <v>#REF!</v>
      </c>
      <c r="AD179" s="15" t="e">
        <f>IF([2]女子名簿!$R179="","",$J$9)</f>
        <v>#REF!</v>
      </c>
      <c r="AE179" s="15" t="e">
        <f>IF([2]女子名簿!$T179="","",$J$10)</f>
        <v>#REF!</v>
      </c>
    </row>
    <row r="180" spans="21:31" hidden="1" x14ac:dyDescent="0.3">
      <c r="U180" s="15" t="str">
        <f>IF(男子名簿!$Q180="","",VLOOKUP(男子名簿!$Q180,$B$9:$C$38,2,0))</f>
        <v/>
      </c>
      <c r="V180" s="15" t="str">
        <f>IF(男子名簿!$U180="","",VLOOKUP(男子名簿!$U180,$B$9:$C$38,2,0))</f>
        <v/>
      </c>
      <c r="W180" s="15" t="e">
        <f>IF([2]男子名簿!$O180="","",VLOOKUP([2]男子名簿!$O180,$B$9:$C$38,2,0))</f>
        <v>#REF!</v>
      </c>
      <c r="X180" s="15" t="e">
        <f>IF([2]男子名簿!$R180="","",$E$9)</f>
        <v>#REF!</v>
      </c>
      <c r="Y180" s="15" t="e">
        <f>IF([2]男子名簿!$T180="","",$E$10)</f>
        <v>#REF!</v>
      </c>
      <c r="AA180" s="15" t="e">
        <f>IF([2]女子名簿!$I180="","",VLOOKUP([2]女子名簿!$I180,$G$9:$H$38,2,0))</f>
        <v>#REF!</v>
      </c>
      <c r="AB180" s="15" t="e">
        <f>IF([2]女子名簿!$L180="","",VLOOKUP([2]女子名簿!$L180,$G$9:$H$38,2,0))</f>
        <v>#REF!</v>
      </c>
      <c r="AC180" s="15" t="e">
        <f>IF([2]女子名簿!$O180="","",VLOOKUP([2]女子名簿!$O180,$G$9:$H$38,2,0))</f>
        <v>#REF!</v>
      </c>
      <c r="AD180" s="15" t="e">
        <f>IF([2]女子名簿!$R180="","",$J$9)</f>
        <v>#REF!</v>
      </c>
      <c r="AE180" s="15" t="e">
        <f>IF([2]女子名簿!$T180="","",$J$10)</f>
        <v>#REF!</v>
      </c>
    </row>
    <row r="181" spans="21:31" hidden="1" x14ac:dyDescent="0.3">
      <c r="U181" s="15" t="str">
        <f>IF(男子名簿!$Q181="","",VLOOKUP(男子名簿!$Q181,$B$9:$C$38,2,0))</f>
        <v/>
      </c>
      <c r="V181" s="15" t="str">
        <f>IF(男子名簿!$U181="","",VLOOKUP(男子名簿!$U181,$B$9:$C$38,2,0))</f>
        <v/>
      </c>
      <c r="W181" s="15" t="e">
        <f>IF([2]男子名簿!$O181="","",VLOOKUP([2]男子名簿!$O181,$B$9:$C$38,2,0))</f>
        <v>#REF!</v>
      </c>
      <c r="X181" s="15" t="e">
        <f>IF([2]男子名簿!$R181="","",$E$9)</f>
        <v>#REF!</v>
      </c>
      <c r="Y181" s="15" t="e">
        <f>IF([2]男子名簿!$T181="","",$E$10)</f>
        <v>#REF!</v>
      </c>
      <c r="AA181" s="15" t="e">
        <f>IF([2]女子名簿!$I181="","",VLOOKUP([2]女子名簿!$I181,$G$9:$H$38,2,0))</f>
        <v>#REF!</v>
      </c>
      <c r="AB181" s="15" t="e">
        <f>IF([2]女子名簿!$L181="","",VLOOKUP([2]女子名簿!$L181,$G$9:$H$38,2,0))</f>
        <v>#REF!</v>
      </c>
      <c r="AC181" s="15" t="e">
        <f>IF([2]女子名簿!$O181="","",VLOOKUP([2]女子名簿!$O181,$G$9:$H$38,2,0))</f>
        <v>#REF!</v>
      </c>
      <c r="AD181" s="15" t="e">
        <f>IF([2]女子名簿!$R181="","",$J$9)</f>
        <v>#REF!</v>
      </c>
      <c r="AE181" s="15" t="e">
        <f>IF([2]女子名簿!$T181="","",$J$10)</f>
        <v>#REF!</v>
      </c>
    </row>
    <row r="182" spans="21:31" hidden="1" x14ac:dyDescent="0.3">
      <c r="U182" s="15" t="str">
        <f>IF(男子名簿!$Q182="","",VLOOKUP(男子名簿!$Q182,$B$9:$C$38,2,0))</f>
        <v/>
      </c>
      <c r="V182" s="15" t="str">
        <f>IF(男子名簿!$U182="","",VLOOKUP(男子名簿!$U182,$B$9:$C$38,2,0))</f>
        <v/>
      </c>
      <c r="W182" s="15" t="e">
        <f>IF([2]男子名簿!$O182="","",VLOOKUP([2]男子名簿!$O182,$B$9:$C$38,2,0))</f>
        <v>#REF!</v>
      </c>
      <c r="X182" s="15" t="e">
        <f>IF([2]男子名簿!$R182="","",$E$9)</f>
        <v>#REF!</v>
      </c>
      <c r="Y182" s="15" t="e">
        <f>IF([2]男子名簿!$T182="","",$E$10)</f>
        <v>#REF!</v>
      </c>
      <c r="AA182" s="15" t="e">
        <f>IF([2]女子名簿!$I182="","",VLOOKUP([2]女子名簿!$I182,$G$9:$H$38,2,0))</f>
        <v>#REF!</v>
      </c>
      <c r="AB182" s="15" t="e">
        <f>IF([2]女子名簿!$L182="","",VLOOKUP([2]女子名簿!$L182,$G$9:$H$38,2,0))</f>
        <v>#REF!</v>
      </c>
      <c r="AC182" s="15" t="e">
        <f>IF([2]女子名簿!$O182="","",VLOOKUP([2]女子名簿!$O182,$G$9:$H$38,2,0))</f>
        <v>#REF!</v>
      </c>
      <c r="AD182" s="15" t="e">
        <f>IF([2]女子名簿!$R182="","",$J$9)</f>
        <v>#REF!</v>
      </c>
      <c r="AE182" s="15" t="e">
        <f>IF([2]女子名簿!$T182="","",$J$10)</f>
        <v>#REF!</v>
      </c>
    </row>
    <row r="183" spans="21:31" hidden="1" x14ac:dyDescent="0.3">
      <c r="U183" s="15" t="str">
        <f>IF(男子名簿!$Q183="","",VLOOKUP(男子名簿!$Q183,$B$9:$C$38,2,0))</f>
        <v/>
      </c>
      <c r="V183" s="15" t="str">
        <f>IF(男子名簿!$U183="","",VLOOKUP(男子名簿!$U183,$B$9:$C$38,2,0))</f>
        <v/>
      </c>
      <c r="W183" s="15" t="e">
        <f>IF([2]男子名簿!$O183="","",VLOOKUP([2]男子名簿!$O183,$B$9:$C$38,2,0))</f>
        <v>#REF!</v>
      </c>
      <c r="X183" s="15" t="e">
        <f>IF([2]男子名簿!$R183="","",$E$9)</f>
        <v>#REF!</v>
      </c>
      <c r="Y183" s="15" t="e">
        <f>IF([2]男子名簿!$T183="","",$E$10)</f>
        <v>#REF!</v>
      </c>
      <c r="AA183" s="15" t="e">
        <f>IF([2]女子名簿!$I183="","",VLOOKUP([2]女子名簿!$I183,$G$9:$H$38,2,0))</f>
        <v>#REF!</v>
      </c>
      <c r="AB183" s="15" t="e">
        <f>IF([2]女子名簿!$L183="","",VLOOKUP([2]女子名簿!$L183,$G$9:$H$38,2,0))</f>
        <v>#REF!</v>
      </c>
      <c r="AC183" s="15" t="e">
        <f>IF([2]女子名簿!$O183="","",VLOOKUP([2]女子名簿!$O183,$G$9:$H$38,2,0))</f>
        <v>#REF!</v>
      </c>
      <c r="AD183" s="15" t="e">
        <f>IF([2]女子名簿!$R183="","",$J$9)</f>
        <v>#REF!</v>
      </c>
      <c r="AE183" s="15" t="e">
        <f>IF([2]女子名簿!$T183="","",$J$10)</f>
        <v>#REF!</v>
      </c>
    </row>
    <row r="184" spans="21:31" hidden="1" x14ac:dyDescent="0.3">
      <c r="U184" s="15" t="str">
        <f>IF(男子名簿!$Q184="","",VLOOKUP(男子名簿!$Q184,$B$9:$C$38,2,0))</f>
        <v/>
      </c>
      <c r="V184" s="15" t="str">
        <f>IF(男子名簿!$U184="","",VLOOKUP(男子名簿!$U184,$B$9:$C$38,2,0))</f>
        <v/>
      </c>
      <c r="W184" s="15" t="e">
        <f>IF([2]男子名簿!$O184="","",VLOOKUP([2]男子名簿!$O184,$B$9:$C$38,2,0))</f>
        <v>#REF!</v>
      </c>
      <c r="X184" s="15" t="e">
        <f>IF([2]男子名簿!$R184="","",$E$9)</f>
        <v>#REF!</v>
      </c>
      <c r="Y184" s="15" t="e">
        <f>IF([2]男子名簿!$T184="","",$E$10)</f>
        <v>#REF!</v>
      </c>
      <c r="AA184" s="15" t="e">
        <f>IF([2]女子名簿!$I184="","",VLOOKUP([2]女子名簿!$I184,$G$9:$H$38,2,0))</f>
        <v>#REF!</v>
      </c>
      <c r="AB184" s="15" t="e">
        <f>IF([2]女子名簿!$L184="","",VLOOKUP([2]女子名簿!$L184,$G$9:$H$38,2,0))</f>
        <v>#REF!</v>
      </c>
      <c r="AC184" s="15" t="e">
        <f>IF([2]女子名簿!$O184="","",VLOOKUP([2]女子名簿!$O184,$G$9:$H$38,2,0))</f>
        <v>#REF!</v>
      </c>
      <c r="AD184" s="15" t="e">
        <f>IF([2]女子名簿!$R184="","",$J$9)</f>
        <v>#REF!</v>
      </c>
      <c r="AE184" s="15" t="e">
        <f>IF([2]女子名簿!$T184="","",$J$10)</f>
        <v>#REF!</v>
      </c>
    </row>
    <row r="185" spans="21:31" hidden="1" x14ac:dyDescent="0.3">
      <c r="U185" s="15" t="str">
        <f>IF(男子名簿!$Q185="","",VLOOKUP(男子名簿!$Q185,$B$9:$C$38,2,0))</f>
        <v/>
      </c>
      <c r="V185" s="15" t="str">
        <f>IF(男子名簿!$U185="","",VLOOKUP(男子名簿!$U185,$B$9:$C$38,2,0))</f>
        <v/>
      </c>
      <c r="W185" s="15" t="e">
        <f>IF([2]男子名簿!$O185="","",VLOOKUP([2]男子名簿!$O185,$B$9:$C$38,2,0))</f>
        <v>#REF!</v>
      </c>
      <c r="X185" s="15" t="e">
        <f>IF([2]男子名簿!$R185="","",$E$9)</f>
        <v>#REF!</v>
      </c>
      <c r="Y185" s="15" t="e">
        <f>IF([2]男子名簿!$T185="","",$E$10)</f>
        <v>#REF!</v>
      </c>
      <c r="AA185" s="15" t="e">
        <f>IF([2]女子名簿!$I185="","",VLOOKUP([2]女子名簿!$I185,$G$9:$H$38,2,0))</f>
        <v>#REF!</v>
      </c>
      <c r="AB185" s="15" t="e">
        <f>IF([2]女子名簿!$L185="","",VLOOKUP([2]女子名簿!$L185,$G$9:$H$38,2,0))</f>
        <v>#REF!</v>
      </c>
      <c r="AC185" s="15" t="e">
        <f>IF([2]女子名簿!$O185="","",VLOOKUP([2]女子名簿!$O185,$G$9:$H$38,2,0))</f>
        <v>#REF!</v>
      </c>
      <c r="AD185" s="15" t="e">
        <f>IF([2]女子名簿!$R185="","",$J$9)</f>
        <v>#REF!</v>
      </c>
      <c r="AE185" s="15" t="e">
        <f>IF([2]女子名簿!$T185="","",$J$10)</f>
        <v>#REF!</v>
      </c>
    </row>
    <row r="186" spans="21:31" hidden="1" x14ac:dyDescent="0.3">
      <c r="U186" s="15" t="str">
        <f>IF(男子名簿!$Q186="","",VLOOKUP(男子名簿!$Q186,$B$9:$C$38,2,0))</f>
        <v/>
      </c>
      <c r="V186" s="15" t="str">
        <f>IF(男子名簿!$U186="","",VLOOKUP(男子名簿!$U186,$B$9:$C$38,2,0))</f>
        <v/>
      </c>
      <c r="W186" s="15" t="e">
        <f>IF([2]男子名簿!$O186="","",VLOOKUP([2]男子名簿!$O186,$B$9:$C$38,2,0))</f>
        <v>#REF!</v>
      </c>
      <c r="X186" s="15" t="e">
        <f>IF([2]男子名簿!$R186="","",$E$9)</f>
        <v>#REF!</v>
      </c>
      <c r="Y186" s="15" t="e">
        <f>IF([2]男子名簿!$T186="","",$E$10)</f>
        <v>#REF!</v>
      </c>
      <c r="AA186" s="15" t="e">
        <f>IF([2]女子名簿!$I186="","",VLOOKUP([2]女子名簿!$I186,$G$9:$H$38,2,0))</f>
        <v>#REF!</v>
      </c>
      <c r="AB186" s="15" t="e">
        <f>IF([2]女子名簿!$L186="","",VLOOKUP([2]女子名簿!$L186,$G$9:$H$38,2,0))</f>
        <v>#REF!</v>
      </c>
      <c r="AC186" s="15" t="e">
        <f>IF([2]女子名簿!$O186="","",VLOOKUP([2]女子名簿!$O186,$G$9:$H$38,2,0))</f>
        <v>#REF!</v>
      </c>
      <c r="AD186" s="15" t="e">
        <f>IF([2]女子名簿!$R186="","",$J$9)</f>
        <v>#REF!</v>
      </c>
      <c r="AE186" s="15" t="e">
        <f>IF([2]女子名簿!$T186="","",$J$10)</f>
        <v>#REF!</v>
      </c>
    </row>
    <row r="187" spans="21:31" hidden="1" x14ac:dyDescent="0.3">
      <c r="U187" s="15" t="str">
        <f>IF(男子名簿!$Q187="","",VLOOKUP(男子名簿!$Q187,$B$9:$C$38,2,0))</f>
        <v/>
      </c>
      <c r="V187" s="15" t="str">
        <f>IF(男子名簿!$U187="","",VLOOKUP(男子名簿!$U187,$B$9:$C$38,2,0))</f>
        <v/>
      </c>
      <c r="W187" s="15" t="e">
        <f>IF([2]男子名簿!$O187="","",VLOOKUP([2]男子名簿!$O187,$B$9:$C$38,2,0))</f>
        <v>#REF!</v>
      </c>
      <c r="X187" s="15" t="e">
        <f>IF([2]男子名簿!$R187="","",$E$9)</f>
        <v>#REF!</v>
      </c>
      <c r="Y187" s="15" t="e">
        <f>IF([2]男子名簿!$T187="","",$E$10)</f>
        <v>#REF!</v>
      </c>
      <c r="AA187" s="15" t="e">
        <f>IF([2]女子名簿!$I187="","",VLOOKUP([2]女子名簿!$I187,$G$9:$H$38,2,0))</f>
        <v>#REF!</v>
      </c>
      <c r="AB187" s="15" t="e">
        <f>IF([2]女子名簿!$L187="","",VLOOKUP([2]女子名簿!$L187,$G$9:$H$38,2,0))</f>
        <v>#REF!</v>
      </c>
      <c r="AC187" s="15" t="e">
        <f>IF([2]女子名簿!$O187="","",VLOOKUP([2]女子名簿!$O187,$G$9:$H$38,2,0))</f>
        <v>#REF!</v>
      </c>
      <c r="AD187" s="15" t="e">
        <f>IF([2]女子名簿!$R187="","",$J$9)</f>
        <v>#REF!</v>
      </c>
      <c r="AE187" s="15" t="e">
        <f>IF([2]女子名簿!$T187="","",$J$10)</f>
        <v>#REF!</v>
      </c>
    </row>
    <row r="188" spans="21:31" hidden="1" x14ac:dyDescent="0.3">
      <c r="U188" s="15" t="str">
        <f>IF(男子名簿!$Q188="","",VLOOKUP(男子名簿!$Q188,$B$9:$C$38,2,0))</f>
        <v/>
      </c>
      <c r="V188" s="15" t="str">
        <f>IF(男子名簿!$U188="","",VLOOKUP(男子名簿!$U188,$B$9:$C$38,2,0))</f>
        <v/>
      </c>
      <c r="W188" s="15" t="e">
        <f>IF([2]男子名簿!$O188="","",VLOOKUP([2]男子名簿!$O188,$B$9:$C$38,2,0))</f>
        <v>#REF!</v>
      </c>
      <c r="X188" s="15" t="e">
        <f>IF([2]男子名簿!$R188="","",$E$9)</f>
        <v>#REF!</v>
      </c>
      <c r="Y188" s="15" t="e">
        <f>IF([2]男子名簿!$T188="","",$E$10)</f>
        <v>#REF!</v>
      </c>
      <c r="AA188" s="15" t="e">
        <f>IF([2]女子名簿!$I188="","",VLOOKUP([2]女子名簿!$I188,$G$9:$H$38,2,0))</f>
        <v>#REF!</v>
      </c>
      <c r="AB188" s="15" t="e">
        <f>IF([2]女子名簿!$L188="","",VLOOKUP([2]女子名簿!$L188,$G$9:$H$38,2,0))</f>
        <v>#REF!</v>
      </c>
      <c r="AC188" s="15" t="e">
        <f>IF([2]女子名簿!$O188="","",VLOOKUP([2]女子名簿!$O188,$G$9:$H$38,2,0))</f>
        <v>#REF!</v>
      </c>
      <c r="AD188" s="15" t="e">
        <f>IF([2]女子名簿!$R188="","",$J$9)</f>
        <v>#REF!</v>
      </c>
      <c r="AE188" s="15" t="e">
        <f>IF([2]女子名簿!$T188="","",$J$10)</f>
        <v>#REF!</v>
      </c>
    </row>
    <row r="189" spans="21:31" hidden="1" x14ac:dyDescent="0.3">
      <c r="U189" s="15" t="str">
        <f>IF(男子名簿!$Q189="","",VLOOKUP(男子名簿!$Q189,$B$9:$C$38,2,0))</f>
        <v/>
      </c>
      <c r="V189" s="15" t="str">
        <f>IF(男子名簿!$U189="","",VLOOKUP(男子名簿!$U189,$B$9:$C$38,2,0))</f>
        <v/>
      </c>
      <c r="W189" s="15" t="e">
        <f>IF([2]男子名簿!$O189="","",VLOOKUP([2]男子名簿!$O189,$B$9:$C$38,2,0))</f>
        <v>#REF!</v>
      </c>
      <c r="X189" s="15" t="e">
        <f>IF([2]男子名簿!$R189="","",$E$9)</f>
        <v>#REF!</v>
      </c>
      <c r="Y189" s="15" t="e">
        <f>IF([2]男子名簿!$T189="","",$E$10)</f>
        <v>#REF!</v>
      </c>
      <c r="AA189" s="15" t="e">
        <f>IF([2]女子名簿!$I189="","",VLOOKUP([2]女子名簿!$I189,$G$9:$H$38,2,0))</f>
        <v>#REF!</v>
      </c>
      <c r="AB189" s="15" t="e">
        <f>IF([2]女子名簿!$L189="","",VLOOKUP([2]女子名簿!$L189,$G$9:$H$38,2,0))</f>
        <v>#REF!</v>
      </c>
      <c r="AC189" s="15" t="e">
        <f>IF([2]女子名簿!$O189="","",VLOOKUP([2]女子名簿!$O189,$G$9:$H$38,2,0))</f>
        <v>#REF!</v>
      </c>
      <c r="AD189" s="15" t="e">
        <f>IF([2]女子名簿!$R189="","",$J$9)</f>
        <v>#REF!</v>
      </c>
      <c r="AE189" s="15" t="e">
        <f>IF([2]女子名簿!$T189="","",$J$10)</f>
        <v>#REF!</v>
      </c>
    </row>
    <row r="190" spans="21:31" hidden="1" x14ac:dyDescent="0.3">
      <c r="U190" s="15" t="str">
        <f>IF(男子名簿!$Q190="","",VLOOKUP(男子名簿!$Q190,$B$9:$C$38,2,0))</f>
        <v/>
      </c>
      <c r="V190" s="15" t="str">
        <f>IF(男子名簿!$U190="","",VLOOKUP(男子名簿!$U190,$B$9:$C$38,2,0))</f>
        <v/>
      </c>
      <c r="W190" s="15" t="e">
        <f>IF([2]男子名簿!$O190="","",VLOOKUP([2]男子名簿!$O190,$B$9:$C$38,2,0))</f>
        <v>#REF!</v>
      </c>
      <c r="X190" s="15" t="e">
        <f>IF([2]男子名簿!$R190="","",$E$9)</f>
        <v>#REF!</v>
      </c>
      <c r="Y190" s="15" t="e">
        <f>IF([2]男子名簿!$T190="","",$E$10)</f>
        <v>#REF!</v>
      </c>
      <c r="AA190" s="15" t="e">
        <f>IF([2]女子名簿!$I190="","",VLOOKUP([2]女子名簿!$I190,$G$9:$H$38,2,0))</f>
        <v>#REF!</v>
      </c>
      <c r="AB190" s="15" t="e">
        <f>IF([2]女子名簿!$L190="","",VLOOKUP([2]女子名簿!$L190,$G$9:$H$38,2,0))</f>
        <v>#REF!</v>
      </c>
      <c r="AC190" s="15" t="e">
        <f>IF([2]女子名簿!$O190="","",VLOOKUP([2]女子名簿!$O190,$G$9:$H$38,2,0))</f>
        <v>#REF!</v>
      </c>
      <c r="AD190" s="15" t="e">
        <f>IF([2]女子名簿!$R190="","",$J$9)</f>
        <v>#REF!</v>
      </c>
      <c r="AE190" s="15" t="e">
        <f>IF([2]女子名簿!$T190="","",$J$10)</f>
        <v>#REF!</v>
      </c>
    </row>
    <row r="191" spans="21:31" hidden="1" x14ac:dyDescent="0.3">
      <c r="U191" s="15" t="str">
        <f>IF(男子名簿!$Q191="","",VLOOKUP(男子名簿!$Q191,$B$9:$C$38,2,0))</f>
        <v/>
      </c>
      <c r="V191" s="15" t="str">
        <f>IF(男子名簿!$U191="","",VLOOKUP(男子名簿!$U191,$B$9:$C$38,2,0))</f>
        <v/>
      </c>
      <c r="W191" s="15" t="e">
        <f>IF([2]男子名簿!$O191="","",VLOOKUP([2]男子名簿!$O191,$B$9:$C$38,2,0))</f>
        <v>#REF!</v>
      </c>
      <c r="X191" s="15" t="e">
        <f>IF([2]男子名簿!$R191="","",$E$9)</f>
        <v>#REF!</v>
      </c>
      <c r="Y191" s="15" t="e">
        <f>IF([2]男子名簿!$T191="","",$E$10)</f>
        <v>#REF!</v>
      </c>
      <c r="AA191" s="15" t="e">
        <f>IF([2]女子名簿!$I191="","",VLOOKUP([2]女子名簿!$I191,$G$9:$H$38,2,0))</f>
        <v>#REF!</v>
      </c>
      <c r="AB191" s="15" t="e">
        <f>IF([2]女子名簿!$L191="","",VLOOKUP([2]女子名簿!$L191,$G$9:$H$38,2,0))</f>
        <v>#REF!</v>
      </c>
      <c r="AC191" s="15" t="e">
        <f>IF([2]女子名簿!$O191="","",VLOOKUP([2]女子名簿!$O191,$G$9:$H$38,2,0))</f>
        <v>#REF!</v>
      </c>
      <c r="AD191" s="15" t="e">
        <f>IF([2]女子名簿!$R191="","",$J$9)</f>
        <v>#REF!</v>
      </c>
      <c r="AE191" s="15" t="e">
        <f>IF([2]女子名簿!$T191="","",$J$10)</f>
        <v>#REF!</v>
      </c>
    </row>
    <row r="192" spans="21:31" hidden="1" x14ac:dyDescent="0.3">
      <c r="U192" s="15" t="str">
        <f>IF(男子名簿!$Q192="","",VLOOKUP(男子名簿!$Q192,$B$9:$C$38,2,0))</f>
        <v/>
      </c>
      <c r="V192" s="15" t="str">
        <f>IF(男子名簿!$U192="","",VLOOKUP(男子名簿!$U192,$B$9:$C$38,2,0))</f>
        <v/>
      </c>
      <c r="W192" s="15" t="e">
        <f>IF([2]男子名簿!$O192="","",VLOOKUP([2]男子名簿!$O192,$B$9:$C$38,2,0))</f>
        <v>#REF!</v>
      </c>
      <c r="X192" s="15" t="e">
        <f>IF([2]男子名簿!$R192="","",$E$9)</f>
        <v>#REF!</v>
      </c>
      <c r="Y192" s="15" t="e">
        <f>IF([2]男子名簿!$T192="","",$E$10)</f>
        <v>#REF!</v>
      </c>
      <c r="AA192" s="15" t="e">
        <f>IF([2]女子名簿!$I192="","",VLOOKUP([2]女子名簿!$I192,$G$9:$H$38,2,0))</f>
        <v>#REF!</v>
      </c>
      <c r="AB192" s="15" t="e">
        <f>IF([2]女子名簿!$L192="","",VLOOKUP([2]女子名簿!$L192,$G$9:$H$38,2,0))</f>
        <v>#REF!</v>
      </c>
      <c r="AC192" s="15" t="e">
        <f>IF([2]女子名簿!$O192="","",VLOOKUP([2]女子名簿!$O192,$G$9:$H$38,2,0))</f>
        <v>#REF!</v>
      </c>
      <c r="AD192" s="15" t="e">
        <f>IF([2]女子名簿!$R192="","",$J$9)</f>
        <v>#REF!</v>
      </c>
      <c r="AE192" s="15" t="e">
        <f>IF([2]女子名簿!$T192="","",$J$10)</f>
        <v>#REF!</v>
      </c>
    </row>
  </sheetData>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2:F22"/>
  <sheetViews>
    <sheetView workbookViewId="0">
      <selection activeCell="J22" sqref="J22"/>
    </sheetView>
  </sheetViews>
  <sheetFormatPr defaultColWidth="9" defaultRowHeight="14.25" x14ac:dyDescent="0.3"/>
  <cols>
    <col min="1" max="1" width="8.73046875" style="137" customWidth="1"/>
    <col min="2" max="2" width="15.73046875" style="137" customWidth="1"/>
    <col min="3" max="3" width="16.73046875" style="137" customWidth="1"/>
    <col min="4" max="4" width="9" style="137"/>
    <col min="5" max="5" width="15.73046875" style="137" customWidth="1"/>
    <col min="6" max="6" width="16.265625" style="137" customWidth="1"/>
    <col min="7" max="16384" width="9" style="137"/>
  </cols>
  <sheetData>
    <row r="2" spans="2:6" x14ac:dyDescent="0.3">
      <c r="B2" s="137" t="s">
        <v>130</v>
      </c>
    </row>
    <row r="3" spans="2:6" x14ac:dyDescent="0.3">
      <c r="B3" s="137" t="s">
        <v>131</v>
      </c>
    </row>
    <row r="4" spans="2:6" x14ac:dyDescent="0.3">
      <c r="B4" s="137" t="s">
        <v>132</v>
      </c>
      <c r="E4" s="137" t="s">
        <v>42</v>
      </c>
    </row>
    <row r="5" spans="2:6" x14ac:dyDescent="0.3">
      <c r="B5" s="138" t="s">
        <v>133</v>
      </c>
      <c r="C5" s="138" t="s">
        <v>134</v>
      </c>
      <c r="D5" s="139"/>
      <c r="E5" s="138" t="s">
        <v>133</v>
      </c>
      <c r="F5" s="138" t="s">
        <v>134</v>
      </c>
    </row>
    <row r="6" spans="2:6" x14ac:dyDescent="0.3">
      <c r="B6" s="140"/>
      <c r="C6" s="140"/>
      <c r="E6" s="140"/>
      <c r="F6" s="140"/>
    </row>
    <row r="7" spans="2:6" x14ac:dyDescent="0.3">
      <c r="B7" s="140"/>
      <c r="C7" s="140"/>
      <c r="E7" s="140"/>
      <c r="F7" s="140"/>
    </row>
    <row r="8" spans="2:6" x14ac:dyDescent="0.3">
      <c r="B8" s="140"/>
      <c r="C8" s="140"/>
      <c r="E8" s="140"/>
      <c r="F8" s="140"/>
    </row>
    <row r="9" spans="2:6" x14ac:dyDescent="0.3">
      <c r="B9" s="140"/>
      <c r="C9" s="140"/>
      <c r="E9" s="140"/>
      <c r="F9" s="140"/>
    </row>
    <row r="10" spans="2:6" x14ac:dyDescent="0.3">
      <c r="B10" s="140"/>
      <c r="C10" s="140"/>
      <c r="E10" s="140"/>
      <c r="F10" s="140"/>
    </row>
    <row r="11" spans="2:6" x14ac:dyDescent="0.3">
      <c r="B11" s="140"/>
      <c r="C11" s="140"/>
      <c r="E11" s="140"/>
      <c r="F11" s="140"/>
    </row>
    <row r="12" spans="2:6" x14ac:dyDescent="0.3">
      <c r="B12" s="140"/>
      <c r="C12" s="140"/>
      <c r="E12" s="140"/>
      <c r="F12" s="140"/>
    </row>
    <row r="13" spans="2:6" x14ac:dyDescent="0.3">
      <c r="B13" s="140"/>
      <c r="C13" s="140"/>
      <c r="E13" s="140"/>
      <c r="F13" s="140"/>
    </row>
    <row r="14" spans="2:6" x14ac:dyDescent="0.3">
      <c r="B14" s="140"/>
      <c r="C14" s="140"/>
      <c r="E14" s="140"/>
      <c r="F14" s="140"/>
    </row>
    <row r="15" spans="2:6" x14ac:dyDescent="0.3">
      <c r="B15" s="140"/>
      <c r="C15" s="140"/>
      <c r="E15" s="140"/>
      <c r="F15" s="140"/>
    </row>
    <row r="16" spans="2:6" x14ac:dyDescent="0.3">
      <c r="B16" s="140"/>
      <c r="C16" s="140"/>
      <c r="E16" s="140"/>
      <c r="F16" s="140"/>
    </row>
    <row r="17" spans="2:6" x14ac:dyDescent="0.3">
      <c r="B17" s="140"/>
      <c r="C17" s="140"/>
      <c r="E17" s="140"/>
      <c r="F17" s="140"/>
    </row>
    <row r="18" spans="2:6" x14ac:dyDescent="0.3">
      <c r="B18" s="140"/>
      <c r="C18" s="140"/>
      <c r="E18" s="140"/>
      <c r="F18" s="140"/>
    </row>
    <row r="19" spans="2:6" x14ac:dyDescent="0.3">
      <c r="B19" s="140"/>
      <c r="C19" s="140"/>
      <c r="E19" s="140"/>
      <c r="F19" s="140"/>
    </row>
    <row r="20" spans="2:6" x14ac:dyDescent="0.3">
      <c r="B20" s="140"/>
      <c r="C20" s="140"/>
      <c r="E20" s="140"/>
      <c r="F20" s="140"/>
    </row>
    <row r="21" spans="2:6" x14ac:dyDescent="0.3">
      <c r="B21" s="140"/>
      <c r="C21" s="140"/>
      <c r="E21" s="140"/>
      <c r="F21" s="140"/>
    </row>
    <row r="22" spans="2:6" x14ac:dyDescent="0.3">
      <c r="B22" s="140"/>
      <c r="C22" s="140"/>
      <c r="E22" s="140"/>
      <c r="F22" s="140"/>
    </row>
  </sheetData>
  <phoneticPr fontId="2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基本情報</vt:lpstr>
      <vt:lpstr>男子名簿</vt:lpstr>
      <vt:lpstr>女子名簿</vt:lpstr>
      <vt:lpstr>参加確認書</vt:lpstr>
      <vt:lpstr>男子csv</vt:lpstr>
      <vt:lpstr>女子csv</vt:lpstr>
      <vt:lpstr>管理者シート</vt:lpstr>
      <vt:lpstr>小・中学生所属</vt:lpstr>
      <vt:lpstr>参加確認書!Print_Area</vt:lpstr>
      <vt:lpstr>所属名</vt:lpstr>
      <vt:lpstr>女子種目</vt:lpstr>
      <vt:lpstr>大会名</vt:lpstr>
      <vt:lpstr>男子種目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matsu-k</dc:creator>
  <cp:lastModifiedBy>Yasuhiro Kawamura</cp:lastModifiedBy>
  <cp:lastPrinted>2021-10-06T10:57:08Z</cp:lastPrinted>
  <dcterms:created xsi:type="dcterms:W3CDTF">2012-04-15T14:46:27Z</dcterms:created>
  <dcterms:modified xsi:type="dcterms:W3CDTF">2024-10-16T22:40:29Z</dcterms:modified>
</cp:coreProperties>
</file>