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updateLinks="never" codeName="ThisWorkbook"/>
  <mc:AlternateContent xmlns:mc="http://schemas.openxmlformats.org/markup-compatibility/2006">
    <mc:Choice Requires="x15">
      <x15ac:absPath xmlns:x15ac="http://schemas.microsoft.com/office/spreadsheetml/2010/11/ac" url="C:\Users\23007296\Downloads\"/>
    </mc:Choice>
  </mc:AlternateContent>
  <xr:revisionPtr revIDLastSave="0" documentId="13_ncr:1_{19721F11-1B08-4B77-BA7D-8ADF67779F4D}" xr6:coauthVersionLast="47" xr6:coauthVersionMax="47" xr10:uidLastSave="{00000000-0000-0000-0000-000000000000}"/>
  <bookViews>
    <workbookView xWindow="-98" yWindow="-98" windowWidth="21795" windowHeight="13875" xr2:uid="{00000000-000D-0000-FFFF-FFFF00000000}"/>
  </bookViews>
  <sheets>
    <sheet name="基本情報" sheetId="3" r:id="rId1"/>
    <sheet name="参加確認書" sheetId="9" r:id="rId2"/>
    <sheet name="男子名簿" sheetId="1" r:id="rId3"/>
    <sheet name="女子名簿" sheetId="5" r:id="rId4"/>
    <sheet name="男子csv" sheetId="2" state="hidden" r:id="rId5"/>
    <sheet name="女子csv" sheetId="7" state="hidden" r:id="rId6"/>
    <sheet name="管理者シート" sheetId="4" state="hidden" r:id="rId7"/>
    <sheet name="小・中学生所属" sheetId="6" state="hidden" r:id="rId8"/>
  </sheets>
  <externalReferences>
    <externalReference r:id="rId9"/>
    <externalReference r:id="rId10"/>
    <externalReference r:id="rId11"/>
    <externalReference r:id="rId12"/>
  </externalReferences>
  <definedNames>
    <definedName name="_xlnm.Print_Area" localSheetId="1">参加確認書!$A$1:$I$37</definedName>
    <definedName name="学校名" localSheetId="7">[1]所属名一覧!$C$8:$C$77</definedName>
    <definedName name="学校名">[2]所属名一覧!$C$8:$C$77</definedName>
    <definedName name="県名">[2]所属名一覧!$M$7:$M$53</definedName>
    <definedName name="所属名">基本情報!$C$8:$C$77</definedName>
    <definedName name="女子種目" localSheetId="7">[3]管理者シート!$G$9:$G$34</definedName>
    <definedName name="女子種目">管理者シート!$G$9:$G$31</definedName>
    <definedName name="大会名">管理者シート!$B$42:$B$50</definedName>
    <definedName name="男子種目" localSheetId="7">[3]管理者シート!$B$9:$B$44</definedName>
    <definedName name="男子種目">管理者シート!$B$9:$B$35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0" i="2"/>
  <c r="AC9" i="2"/>
  <c r="AC8" i="2"/>
  <c r="AC7" i="2"/>
  <c r="AC11" i="2"/>
  <c r="G12" i="9" l="1"/>
  <c r="B12" i="9"/>
  <c r="AC80" i="1"/>
  <c r="AC79" i="1"/>
  <c r="AC78" i="1"/>
  <c r="AC77" i="1"/>
  <c r="AC80" i="5"/>
  <c r="AC79" i="5"/>
  <c r="AC78" i="5"/>
  <c r="AC77" i="5"/>
  <c r="AC77" i="7" s="1"/>
  <c r="AG7" i="2" l="1"/>
  <c r="G23" i="9" l="1"/>
  <c r="G22" i="9"/>
  <c r="G21" i="9"/>
  <c r="G20" i="9"/>
  <c r="G19" i="9"/>
  <c r="G18" i="9"/>
  <c r="G17" i="9"/>
  <c r="G16" i="9"/>
  <c r="G15" i="9"/>
  <c r="G14" i="9"/>
  <c r="G13" i="9"/>
  <c r="G11" i="9"/>
  <c r="G10" i="9"/>
  <c r="G9" i="9"/>
  <c r="G8" i="9"/>
  <c r="B26" i="9"/>
  <c r="B25" i="9"/>
  <c r="B23" i="9"/>
  <c r="B22" i="9"/>
  <c r="B21" i="9"/>
  <c r="B20" i="9"/>
  <c r="B19" i="9"/>
  <c r="B18" i="9"/>
  <c r="B17" i="9"/>
  <c r="B16" i="9"/>
  <c r="B15" i="9"/>
  <c r="B14" i="9"/>
  <c r="B13" i="9"/>
  <c r="B11" i="9"/>
  <c r="B10" i="9"/>
  <c r="B9" i="9"/>
  <c r="B8" i="9"/>
  <c r="A1" i="9"/>
  <c r="C30" i="9" l="1"/>
  <c r="C33" i="9"/>
  <c r="AD80" i="5" l="1"/>
  <c r="AD79" i="5"/>
  <c r="AD78" i="5"/>
  <c r="AD77" i="5"/>
  <c r="A1" i="5"/>
  <c r="AD80" i="1"/>
  <c r="AD79" i="1"/>
  <c r="AD78" i="1"/>
  <c r="AD77" i="1"/>
  <c r="A1" i="1"/>
  <c r="Y77" i="1"/>
  <c r="U77" i="1"/>
  <c r="Q77" i="1"/>
  <c r="G24" i="9" l="1"/>
  <c r="B24" i="9"/>
  <c r="B28" i="9"/>
  <c r="C31" i="9" l="1"/>
  <c r="C32" i="9"/>
  <c r="C34" i="9"/>
  <c r="C35" i="9"/>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G10" i="1"/>
  <c r="G10" i="2" s="1"/>
  <c r="G9" i="1"/>
  <c r="G9" i="2" s="1"/>
  <c r="O8" i="3"/>
  <c r="G8" i="1"/>
  <c r="G7" i="1"/>
  <c r="F30" i="9" l="1"/>
  <c r="G36" i="9"/>
  <c r="G8" i="2"/>
  <c r="G7" i="2"/>
  <c r="Q7" i="2"/>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O14" i="5" l="1"/>
  <c r="O14" i="7" s="1"/>
  <c r="B14" i="5"/>
  <c r="B14" i="7" s="1"/>
  <c r="O13" i="5"/>
  <c r="O13" i="7" s="1"/>
  <c r="B13" i="5"/>
  <c r="B13" i="7" s="1"/>
  <c r="O12" i="5"/>
  <c r="O12" i="7" s="1"/>
  <c r="B12" i="5"/>
  <c r="B12" i="7" s="1"/>
  <c r="O11" i="5"/>
  <c r="O11" i="7" s="1"/>
  <c r="B11" i="5"/>
  <c r="B11" i="7" s="1"/>
  <c r="O10" i="5"/>
  <c r="O10" i="7" s="1"/>
  <c r="B10" i="5"/>
  <c r="B10" i="7" s="1"/>
  <c r="O9" i="5"/>
  <c r="O9" i="7" s="1"/>
  <c r="B9" i="5"/>
  <c r="B9" i="7" s="1"/>
  <c r="O8" i="5"/>
  <c r="O8" i="7" s="1"/>
  <c r="B8" i="5"/>
  <c r="B8" i="7" s="1"/>
  <c r="O7" i="5"/>
  <c r="O7" i="7" s="1"/>
  <c r="B7" i="7"/>
  <c r="O24" i="1"/>
  <c r="O24" i="2" s="1"/>
  <c r="H24" i="1"/>
  <c r="H24" i="2" s="1"/>
  <c r="B24" i="1"/>
  <c r="O23" i="1"/>
  <c r="O23" i="2" s="1"/>
  <c r="H23" i="1"/>
  <c r="H23" i="2" s="1"/>
  <c r="B23" i="1"/>
  <c r="O22" i="1"/>
  <c r="O22" i="2" s="1"/>
  <c r="H22" i="1"/>
  <c r="H22" i="2" s="1"/>
  <c r="B22" i="1"/>
  <c r="O21" i="1"/>
  <c r="O21" i="2" s="1"/>
  <c r="H21" i="1"/>
  <c r="H21" i="2" s="1"/>
  <c r="B21" i="1"/>
  <c r="O20" i="1"/>
  <c r="O20" i="2" s="1"/>
  <c r="H20" i="1"/>
  <c r="H20" i="2" s="1"/>
  <c r="B20" i="1"/>
  <c r="O19" i="1"/>
  <c r="O19" i="2" s="1"/>
  <c r="H19" i="1"/>
  <c r="H19" i="2" s="1"/>
  <c r="B19" i="1"/>
  <c r="O18" i="1"/>
  <c r="O18" i="2" s="1"/>
  <c r="H18" i="1"/>
  <c r="H18" i="2" s="1"/>
  <c r="B18" i="1"/>
  <c r="O17" i="1"/>
  <c r="O17" i="2" s="1"/>
  <c r="H17" i="1"/>
  <c r="H17" i="2" s="1"/>
  <c r="B17" i="1"/>
  <c r="O16" i="1"/>
  <c r="O16" i="2" s="1"/>
  <c r="H16" i="1"/>
  <c r="H16" i="2" s="1"/>
  <c r="B16" i="1"/>
  <c r="O15" i="1"/>
  <c r="O15" i="2" s="1"/>
  <c r="H15" i="1"/>
  <c r="H15" i="2" s="1"/>
  <c r="B15" i="1"/>
  <c r="O14" i="1"/>
  <c r="O14" i="2" s="1"/>
  <c r="H14" i="1"/>
  <c r="H14" i="2" s="1"/>
  <c r="B14" i="1"/>
  <c r="O13" i="1"/>
  <c r="O13" i="2" s="1"/>
  <c r="H13" i="1"/>
  <c r="H13" i="2" s="1"/>
  <c r="B13" i="1"/>
  <c r="O12" i="1"/>
  <c r="O12" i="2" s="1"/>
  <c r="H12" i="1"/>
  <c r="H12" i="2" s="1"/>
  <c r="B12" i="1"/>
  <c r="O11" i="1"/>
  <c r="O11" i="2" s="1"/>
  <c r="H11" i="1"/>
  <c r="H11" i="2" s="1"/>
  <c r="B11" i="1"/>
  <c r="O10" i="1"/>
  <c r="O10" i="2" s="1"/>
  <c r="H10" i="1"/>
  <c r="H10" i="2" s="1"/>
  <c r="B10" i="1"/>
  <c r="O9" i="1"/>
  <c r="O9" i="2" s="1"/>
  <c r="H9" i="1"/>
  <c r="H9" i="2" s="1"/>
  <c r="B9" i="1"/>
  <c r="O8" i="1"/>
  <c r="O8" i="2" s="1"/>
  <c r="H8" i="1"/>
  <c r="H8" i="2" s="1"/>
  <c r="O7" i="1"/>
  <c r="O7" i="2" s="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5"/>
  <c r="I76" i="7" s="1"/>
  <c r="B76" i="5"/>
  <c r="B76" i="7" s="1"/>
  <c r="I75" i="5"/>
  <c r="I75" i="7" s="1"/>
  <c r="B75" i="5"/>
  <c r="B75" i="7" s="1"/>
  <c r="I74" i="5"/>
  <c r="I74" i="7" s="1"/>
  <c r="B74" i="5"/>
  <c r="B74" i="7" s="1"/>
  <c r="I73" i="5"/>
  <c r="I73" i="7" s="1"/>
  <c r="B73" i="5"/>
  <c r="B73" i="7" s="1"/>
  <c r="I72" i="5"/>
  <c r="I72" i="7" s="1"/>
  <c r="B72" i="5"/>
  <c r="B72" i="7" s="1"/>
  <c r="I71" i="5"/>
  <c r="I71" i="7" s="1"/>
  <c r="B71" i="5"/>
  <c r="B71" i="7" s="1"/>
  <c r="I70" i="5"/>
  <c r="I70" i="7" s="1"/>
  <c r="B70" i="5"/>
  <c r="B70" i="7" s="1"/>
  <c r="I69" i="5"/>
  <c r="I69" i="7" s="1"/>
  <c r="B69" i="5"/>
  <c r="B69" i="7" s="1"/>
  <c r="I68" i="5"/>
  <c r="I68" i="7" s="1"/>
  <c r="B68" i="5"/>
  <c r="B68" i="7" s="1"/>
  <c r="I67" i="5"/>
  <c r="I67" i="7" s="1"/>
  <c r="B67" i="5"/>
  <c r="B67" i="7" s="1"/>
  <c r="I66" i="5"/>
  <c r="I66" i="7" s="1"/>
  <c r="B66" i="5"/>
  <c r="B66" i="7" s="1"/>
  <c r="I65" i="5"/>
  <c r="I65" i="7" s="1"/>
  <c r="B65" i="5"/>
  <c r="B65" i="7" s="1"/>
  <c r="I64" i="5"/>
  <c r="I64" i="7" s="1"/>
  <c r="B64" i="5"/>
  <c r="B64" i="7" s="1"/>
  <c r="I63" i="5"/>
  <c r="I63" i="7" s="1"/>
  <c r="B63" i="5"/>
  <c r="B63" i="7" s="1"/>
  <c r="I62" i="5"/>
  <c r="I62" i="7" s="1"/>
  <c r="B62" i="5"/>
  <c r="B62" i="7" s="1"/>
  <c r="I61" i="5"/>
  <c r="I61" i="7" s="1"/>
  <c r="B61" i="5"/>
  <c r="B61" i="7" s="1"/>
  <c r="I60" i="5"/>
  <c r="I60" i="7" s="1"/>
  <c r="B60" i="5"/>
  <c r="B60" i="7" s="1"/>
  <c r="I59" i="5"/>
  <c r="I59" i="7" s="1"/>
  <c r="B59" i="5"/>
  <c r="B59" i="7" s="1"/>
  <c r="I58" i="5"/>
  <c r="I58" i="7" s="1"/>
  <c r="B58" i="5"/>
  <c r="B58" i="7" s="1"/>
  <c r="I57" i="5"/>
  <c r="I57" i="7" s="1"/>
  <c r="B57" i="5"/>
  <c r="B57" i="7" s="1"/>
  <c r="I56" i="5"/>
  <c r="I56" i="7" s="1"/>
  <c r="B56" i="5"/>
  <c r="B56" i="7" s="1"/>
  <c r="I55" i="5"/>
  <c r="I55" i="7" s="1"/>
  <c r="B55" i="5"/>
  <c r="B55" i="7" s="1"/>
  <c r="I54" i="5"/>
  <c r="I54" i="7" s="1"/>
  <c r="B54" i="5"/>
  <c r="B54" i="7" s="1"/>
  <c r="I53" i="5"/>
  <c r="I53" i="7" s="1"/>
  <c r="B53" i="5"/>
  <c r="B53" i="7" s="1"/>
  <c r="I52" i="5"/>
  <c r="I52" i="7" s="1"/>
  <c r="B52" i="5"/>
  <c r="B52" i="7" s="1"/>
  <c r="I51" i="5"/>
  <c r="I51" i="7" s="1"/>
  <c r="B51" i="5"/>
  <c r="B51" i="7" s="1"/>
  <c r="I50" i="5"/>
  <c r="I50" i="7" s="1"/>
  <c r="B50" i="5"/>
  <c r="B50" i="7" s="1"/>
  <c r="I49" i="5"/>
  <c r="I49" i="7" s="1"/>
  <c r="B49" i="5"/>
  <c r="B49" i="7" s="1"/>
  <c r="I48" i="5"/>
  <c r="I48" i="7" s="1"/>
  <c r="B48" i="5"/>
  <c r="B48" i="7" s="1"/>
  <c r="I47" i="5"/>
  <c r="I47" i="7" s="1"/>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S79" i="5" l="1"/>
  <c r="G79" i="3" s="1"/>
  <c r="G8" i="3"/>
  <c r="G78" i="3" s="1"/>
  <c r="F8" i="3"/>
  <c r="S79" i="1"/>
  <c r="F79" i="3" s="1"/>
  <c r="U77" i="4"/>
  <c r="H79" i="3" l="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種目２</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リレーメンバーにはセルをクリックして、表示される右下の▼をクリックしてチーム【A～F】を選択します。間違って選択した場合は、Deleteキーで削除します。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r>
          <rPr>
            <b/>
            <sz val="12"/>
            <color indexed="10"/>
            <rFont val="ＭＳ Ｐゴシック"/>
            <family val="3"/>
            <charset val="128"/>
          </rPr>
          <t>同じチームのすべての選手に記録を入力</t>
        </r>
        <r>
          <rPr>
            <sz val="12"/>
            <color indexed="81"/>
            <rFont val="ＭＳ Ｐゴシック"/>
            <family val="3"/>
            <charset val="128"/>
          </rPr>
          <t>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000000-0006-0000-02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種目２</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リレーメンバーにはセルをクリックして、表示される右下の▼をクリックして種別【中学A、中学B、一・高A、一・高B】を選択します。間違って選択した場合は、Deleteキーで削除します。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r>
          <rPr>
            <b/>
            <sz val="12"/>
            <color indexed="10"/>
            <rFont val="ＭＳ Ｐゴシック"/>
            <family val="3"/>
            <charset val="128"/>
          </rPr>
          <t>同じチームのすべての選手にチーム記録を入力</t>
        </r>
        <r>
          <rPr>
            <sz val="12"/>
            <color indexed="81"/>
            <rFont val="ＭＳ Ｐゴシック"/>
            <family val="3"/>
            <charset val="128"/>
          </rPr>
          <t>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<sst xmlns="http://schemas.openxmlformats.org/spreadsheetml/2006/main" count="411" uniqueCount="246">
  <si>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</si>
  <si>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</si>
  <si>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</si>
  <si>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</si>
  <si>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</si>
  <si>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</si>
  <si>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</si>
  <si>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</si>
  <si>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</si>
  <si>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</si>
  <si>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</si>
  <si>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</si>
  <si>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</si>
  <si>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</si>
  <si>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</si>
  <si>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</si>
  <si>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</si>
  <si>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</si>
  <si>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</si>
  <si>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</si>
  <si>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</si>
  <si>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</si>
  <si>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</si>
  <si>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</si>
  <si>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</si>
  <si>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</si>
  <si>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</si>
  <si>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</si>
  <si>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</si>
  <si>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</si>
  <si>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</si>
  <si>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</si>
  <si>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</si>
  <si>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</si>
  <si>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</si>
  <si>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</si>
  <si>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</si>
  <si>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</si>
  <si>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</si>
  <si>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</si>
  <si>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</si>
  <si>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</si>
  <si>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</si>
  <si>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</si>
  <si>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</si>
  <si>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</si>
  <si>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</si>
  <si>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</si>
  <si>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</si>
  <si>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</si>
  <si>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</si>
  <si>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</si>
  <si>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</si>
  <si>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</si>
  <si>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</si>
  <si>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</si>
  <si>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</si>
  <si>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</si>
  <si>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</si>
  <si>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</si>
  <si>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</si>
  <si>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</si>
  <si>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</si>
  <si>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</si>
  <si>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</si>
  <si>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</si>
  <si>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</si>
  <si>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</si>
  <si>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</si>
  <si>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</si>
  <si>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</si>
  <si>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</si>
  <si>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</si>
  <si>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</si>
  <si>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</si>
  <si>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</si>
  <si>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</si>
  <si>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</si>
  <si>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</si>
  <si>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</si>
  <si>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</si>
  <si>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</si>
  <si>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</si>
  <si>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</si>
  <si>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</si>
  <si>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</si>
  <si>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</si>
  <si>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</si>
  <si>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</si>
  <si>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</si>
  <si>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</si>
  <si>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</si>
  <si>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</si>
  <si>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</si>
  <si>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</si>
  <si>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</si>
  <si>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</si>
  <si>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</si>
  <si>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</si>
  <si>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</si>
  <si>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</si>
  <si>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</si>
  <si>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</si>
  <si>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</si>
  <si>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</si>
  <si>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</si>
  <si>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</si>
  <si>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</si>
  <si>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</si>
  <si>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</si>
  <si>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</si>
  <si>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</si>
  <si>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</si>
  <si>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</si>
  <si>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</si>
  <si>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</si>
  <si>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</si>
  <si>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</si>
  <si>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</si>
  <si>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</si>
  <si>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</si>
  <si>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</si>
  <si>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</si>
  <si>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</si>
  <si>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</si>
  <si>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</si>
  <si>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</si>
  <si>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松江北高</t>
    <rPh sb="0" eb="2">
      <t>マツエ</t>
    </rPh>
    <rPh sb="2" eb="3">
      <t>キタ</t>
    </rPh>
    <rPh sb="3" eb="4">
      <t>コウ</t>
    </rPh>
    <phoneticPr fontId="1"/>
  </si>
  <si>
    <t>松江二中</t>
    <rPh sb="0" eb="2">
      <t>マツエ</t>
    </rPh>
    <rPh sb="2" eb="3">
      <t>ニ</t>
    </rPh>
    <rPh sb="3" eb="4">
      <t>チュウ</t>
    </rPh>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</si>
  <si>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</si>
  <si>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</si>
  <si>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</si>
  <si>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</si>
  <si>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</si>
  <si>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</si>
  <si>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</si>
  <si>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</si>
  <si>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</si>
  <si>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</si>
  <si>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</si>
  <si>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</si>
  <si>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</si>
  <si>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</si>
  <si>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</si>
  <si>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</si>
  <si>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</si>
  <si>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</si>
  <si>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</si>
  <si>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</si>
  <si>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</si>
  <si>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</si>
  <si>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</si>
  <si>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</si>
  <si>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</si>
  <si>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</si>
  <si>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</si>
  <si>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</si>
  <si>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松江陸上教室　島根AC　島根県立大</t>
    <rPh sb="12" eb="14">
      <t>シマネ</t>
    </rPh>
    <rPh sb="14" eb="16">
      <t>ケンリツ</t>
    </rPh>
    <rPh sb="16" eb="17">
      <t>ダイ</t>
    </rPh>
    <phoneticPr fontId="1"/>
  </si>
  <si>
    <t>出場種目③</t>
    <rPh sb="0" eb="2">
      <t>シュツジョウ</t>
    </rPh>
    <rPh sb="2" eb="4">
      <t>シュモク</t>
    </rPh>
    <phoneticPr fontId="1"/>
  </si>
  <si>
    <t>記録③</t>
    <rPh sb="0" eb="2">
      <t>キロク</t>
    </rPh>
    <phoneticPr fontId="1"/>
  </si>
  <si>
    <t>A</t>
    <phoneticPr fontId="1"/>
  </si>
  <si>
    <t>B</t>
    <phoneticPr fontId="1"/>
  </si>
  <si>
    <t>選択してください。</t>
    <rPh sb="0" eb="2">
      <t>センタク</t>
    </rPh>
    <phoneticPr fontId="1"/>
  </si>
  <si>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</si>
  <si>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</si>
  <si>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</si>
  <si>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</si>
  <si>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</si>
  <si>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</si>
  <si>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</si>
  <si>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</si>
  <si>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</si>
  <si>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</si>
  <si>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</si>
  <si>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</si>
  <si>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</si>
  <si>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</si>
  <si>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</si>
  <si>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</si>
  <si>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</si>
  <si>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</si>
  <si>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</si>
  <si>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所在地</t>
    <rPh sb="0" eb="3">
      <t>ショザイチ</t>
    </rPh>
    <phoneticPr fontId="1"/>
  </si>
  <si>
    <t>申込責任者</t>
    <rPh sb="0" eb="1">
      <t>モウ</t>
    </rPh>
    <rPh sb="1" eb="2">
      <t>コ</t>
    </rPh>
    <rPh sb="2" eb="4">
      <t>セキニン</t>
    </rPh>
    <rPh sb="4" eb="5">
      <t>モノ</t>
    </rPh>
    <phoneticPr fontId="1"/>
  </si>
  <si>
    <t>種目</t>
    <rPh sb="0" eb="2">
      <t>シュモク</t>
    </rPh>
    <phoneticPr fontId="1"/>
  </si>
  <si>
    <t>参加人数</t>
    <rPh sb="0" eb="2">
      <t>サンカ</t>
    </rPh>
    <rPh sb="2" eb="4">
      <t>ニンズウ</t>
    </rPh>
    <phoneticPr fontId="1"/>
  </si>
  <si>
    <t>男子種目</t>
    <rPh sb="0" eb="2">
      <t>ダンシ</t>
    </rPh>
    <rPh sb="2" eb="4">
      <t>シュモク</t>
    </rPh>
    <phoneticPr fontId="1"/>
  </si>
  <si>
    <t>女子種目</t>
    <rPh sb="0" eb="2">
      <t>ジョシ</t>
    </rPh>
    <rPh sb="2" eb="4">
      <t>シュモク</t>
    </rPh>
    <phoneticPr fontId="1"/>
  </si>
  <si>
    <t>合計</t>
    <rPh sb="0" eb="2">
      <t>ゴウケイ</t>
    </rPh>
    <phoneticPr fontId="1"/>
  </si>
  <si>
    <t>円</t>
    <rPh sb="0" eb="1">
      <t>エン</t>
    </rPh>
    <phoneticPr fontId="1"/>
  </si>
  <si>
    <t>※登録団体名の英表記はなくてよい</t>
    <rPh sb="1" eb="3">
      <t>トウロク</t>
    </rPh>
    <rPh sb="3" eb="5">
      <t>ダンタイ</t>
    </rPh>
    <rPh sb="5" eb="6">
      <t>メイ</t>
    </rPh>
    <rPh sb="7" eb="8">
      <t>エイ</t>
    </rPh>
    <rPh sb="8" eb="10">
      <t>ヒョウキ</t>
    </rPh>
    <phoneticPr fontId="1"/>
  </si>
  <si>
    <t>参加確認書</t>
    <rPh sb="0" eb="2">
      <t>サンカ</t>
    </rPh>
    <rPh sb="2" eb="5">
      <t>カクニンショ</t>
    </rPh>
    <phoneticPr fontId="46"/>
  </si>
  <si>
    <r>
      <t>参加人数は</t>
    </r>
    <r>
      <rPr>
        <b/>
        <u/>
        <sz val="14"/>
        <rFont val="ＭＳ Ｐゴシック"/>
        <family val="3"/>
        <charset val="128"/>
      </rPr>
      <t>自動入力</t>
    </r>
    <r>
      <rPr>
        <sz val="14"/>
        <rFont val="ＭＳ Ｐゴシック"/>
        <family val="3"/>
        <charset val="128"/>
      </rPr>
      <t>されます。</t>
    </r>
    <phoneticPr fontId="46"/>
  </si>
  <si>
    <t>参加種目数</t>
    <rPh sb="0" eb="2">
      <t>サンカ</t>
    </rPh>
    <rPh sb="2" eb="4">
      <t>シュモク</t>
    </rPh>
    <rPh sb="4" eb="5">
      <t>スウ</t>
    </rPh>
    <phoneticPr fontId="1"/>
  </si>
  <si>
    <t>参加料</t>
    <rPh sb="0" eb="3">
      <t>サンカリョウ</t>
    </rPh>
    <phoneticPr fontId="1"/>
  </si>
  <si>
    <t>小学男子100m</t>
    <rPh sb="0" eb="4">
      <t>ショウガクダンシ</t>
    </rPh>
    <phoneticPr fontId="1"/>
  </si>
  <si>
    <t>小学男子1000m</t>
    <rPh sb="0" eb="4">
      <t>ショウガクダンシ</t>
    </rPh>
    <phoneticPr fontId="1"/>
  </si>
  <si>
    <t>小学男子走幅跳</t>
    <rPh sb="0" eb="4">
      <t>ショウガクダンシ</t>
    </rPh>
    <rPh sb="4" eb="5">
      <t>ハシ</t>
    </rPh>
    <rPh sb="5" eb="7">
      <t>ハバト</t>
    </rPh>
    <phoneticPr fontId="1"/>
  </si>
  <si>
    <t>中学男子800m</t>
    <rPh sb="0" eb="4">
      <t>チュウガクダンシ</t>
    </rPh>
    <phoneticPr fontId="1"/>
  </si>
  <si>
    <t>中学男子1500m</t>
    <rPh sb="0" eb="4">
      <t>チュウガクダンシ</t>
    </rPh>
    <phoneticPr fontId="1"/>
  </si>
  <si>
    <t>中学男子110MH</t>
    <rPh sb="0" eb="2">
      <t>チュウガク</t>
    </rPh>
    <rPh sb="2" eb="4">
      <t>ダンシ</t>
    </rPh>
    <phoneticPr fontId="1"/>
  </si>
  <si>
    <t>中学男子走幅跳</t>
    <rPh sb="0" eb="4">
      <t>チュウガクダンシ</t>
    </rPh>
    <rPh sb="4" eb="5">
      <t>ハシ</t>
    </rPh>
    <rPh sb="5" eb="7">
      <t>ハバト</t>
    </rPh>
    <phoneticPr fontId="1"/>
  </si>
  <si>
    <t>中学男子走高跳</t>
    <rPh sb="0" eb="4">
      <t>チュウガクダンシ</t>
    </rPh>
    <rPh sb="4" eb="5">
      <t>ハシ</t>
    </rPh>
    <phoneticPr fontId="1"/>
  </si>
  <si>
    <t>中学男子砲丸投</t>
    <rPh sb="0" eb="4">
      <t>チュウガクダンシ</t>
    </rPh>
    <rPh sb="4" eb="7">
      <t>ホウガンナ</t>
    </rPh>
    <phoneticPr fontId="1"/>
  </si>
  <si>
    <t>一般高校男子100m</t>
    <rPh sb="0" eb="4">
      <t>イッパンコウコウ</t>
    </rPh>
    <rPh sb="4" eb="6">
      <t>ダンシ</t>
    </rPh>
    <phoneticPr fontId="1"/>
  </si>
  <si>
    <t>一般高校男子400m</t>
    <rPh sb="0" eb="4">
      <t>イッパンコウコウ</t>
    </rPh>
    <rPh sb="4" eb="6">
      <t>ダンシ</t>
    </rPh>
    <phoneticPr fontId="1"/>
  </si>
  <si>
    <t>一般高校男子1500m</t>
    <rPh sb="0" eb="4">
      <t>イッパンコウコウ</t>
    </rPh>
    <rPh sb="4" eb="6">
      <t>ダンシ</t>
    </rPh>
    <phoneticPr fontId="1"/>
  </si>
  <si>
    <t>一般高校男子走幅跳</t>
    <rPh sb="0" eb="4">
      <t>イッパンコウコウ</t>
    </rPh>
    <rPh sb="4" eb="6">
      <t>ダンシ</t>
    </rPh>
    <rPh sb="6" eb="7">
      <t>ハシ</t>
    </rPh>
    <rPh sb="7" eb="9">
      <t>ハバト</t>
    </rPh>
    <phoneticPr fontId="1"/>
  </si>
  <si>
    <t>小学女子100m</t>
    <rPh sb="0" eb="2">
      <t>ショウガク</t>
    </rPh>
    <rPh sb="2" eb="4">
      <t>ジョシ</t>
    </rPh>
    <phoneticPr fontId="1"/>
  </si>
  <si>
    <t>小学女子800m</t>
    <rPh sb="0" eb="2">
      <t>ショウガク</t>
    </rPh>
    <rPh sb="2" eb="4">
      <t>ジョシ</t>
    </rPh>
    <phoneticPr fontId="1"/>
  </si>
  <si>
    <t>小学女子走幅跳</t>
    <rPh sb="0" eb="2">
      <t>ショウガク</t>
    </rPh>
    <rPh sb="2" eb="4">
      <t>ジョシ</t>
    </rPh>
    <rPh sb="4" eb="5">
      <t>ハシ</t>
    </rPh>
    <rPh sb="5" eb="7">
      <t>ハバト</t>
    </rPh>
    <phoneticPr fontId="1"/>
  </si>
  <si>
    <t>中学女子200m</t>
    <rPh sb="0" eb="4">
      <t>チュウガクジョシ</t>
    </rPh>
    <phoneticPr fontId="1"/>
  </si>
  <si>
    <t>中学女子800m</t>
    <rPh sb="0" eb="4">
      <t>チュウガクジョシ</t>
    </rPh>
    <phoneticPr fontId="1"/>
  </si>
  <si>
    <t>中学女子1500m</t>
    <rPh sb="0" eb="4">
      <t>チュウガクジョシ</t>
    </rPh>
    <phoneticPr fontId="1"/>
  </si>
  <si>
    <t>中学女子100mH</t>
    <rPh sb="0" eb="4">
      <t>チュウガクジョシ</t>
    </rPh>
    <phoneticPr fontId="1"/>
  </si>
  <si>
    <t>中学女子走高跳</t>
    <rPh sb="0" eb="2">
      <t>チュウガク</t>
    </rPh>
    <rPh sb="2" eb="4">
      <t>ジョシ</t>
    </rPh>
    <rPh sb="4" eb="5">
      <t>ハシ</t>
    </rPh>
    <phoneticPr fontId="1"/>
  </si>
  <si>
    <t>中学女子走幅跳</t>
    <rPh sb="0" eb="2">
      <t>チュウガク</t>
    </rPh>
    <rPh sb="2" eb="4">
      <t>ジョシ</t>
    </rPh>
    <rPh sb="4" eb="5">
      <t>ハシ</t>
    </rPh>
    <rPh sb="5" eb="7">
      <t>ハバト</t>
    </rPh>
    <phoneticPr fontId="1"/>
  </si>
  <si>
    <t>中学女子砲丸投</t>
    <rPh sb="0" eb="2">
      <t>チュウガク</t>
    </rPh>
    <rPh sb="2" eb="4">
      <t>ジョシ</t>
    </rPh>
    <rPh sb="4" eb="7">
      <t>ホウガンナ</t>
    </rPh>
    <phoneticPr fontId="1"/>
  </si>
  <si>
    <t>一般高校女子100m</t>
    <rPh sb="0" eb="4">
      <t>イッパンコウコウ</t>
    </rPh>
    <rPh sb="4" eb="6">
      <t>ジョシ</t>
    </rPh>
    <phoneticPr fontId="1"/>
  </si>
  <si>
    <t>一般高校女子400m</t>
    <rPh sb="0" eb="4">
      <t>イッパンコウコウ</t>
    </rPh>
    <rPh sb="4" eb="6">
      <t>ジョシ</t>
    </rPh>
    <phoneticPr fontId="1"/>
  </si>
  <si>
    <t>一般高校女子1500m</t>
    <rPh sb="0" eb="4">
      <t>イッパンコウコウ</t>
    </rPh>
    <rPh sb="4" eb="6">
      <t>ジョシ</t>
    </rPh>
    <phoneticPr fontId="1"/>
  </si>
  <si>
    <t>一般高校女子走幅跳</t>
    <rPh sb="0" eb="4">
      <t>イッパンコウコウ</t>
    </rPh>
    <rPh sb="4" eb="6">
      <t>ジョシ</t>
    </rPh>
    <rPh sb="6" eb="7">
      <t>ハシ</t>
    </rPh>
    <rPh sb="7" eb="9">
      <t>ハバト</t>
    </rPh>
    <phoneticPr fontId="1"/>
  </si>
  <si>
    <t>小学男子</t>
    <rPh sb="0" eb="4">
      <t>ショウガクダンシ</t>
    </rPh>
    <phoneticPr fontId="1"/>
  </si>
  <si>
    <t>一般高校
中学男子</t>
    <rPh sb="0" eb="2">
      <t>イッパン</t>
    </rPh>
    <rPh sb="2" eb="4">
      <t>コウコウ</t>
    </rPh>
    <rPh sb="5" eb="7">
      <t>チュウガク</t>
    </rPh>
    <rPh sb="7" eb="9">
      <t>ダンシ</t>
    </rPh>
    <phoneticPr fontId="46"/>
  </si>
  <si>
    <t>小学女子</t>
    <rPh sb="0" eb="4">
      <t>ショウガクジョシ</t>
    </rPh>
    <phoneticPr fontId="1"/>
  </si>
  <si>
    <t>一般高校
中学女子</t>
    <rPh sb="0" eb="2">
      <t>イッパン</t>
    </rPh>
    <rPh sb="2" eb="4">
      <t>コウコウ</t>
    </rPh>
    <rPh sb="5" eb="7">
      <t>チュウガク</t>
    </rPh>
    <rPh sb="7" eb="9">
      <t>ジョシ</t>
    </rPh>
    <phoneticPr fontId="46"/>
  </si>
  <si>
    <t>希望役員</t>
    <rPh sb="0" eb="4">
      <t>キボウヤクイン</t>
    </rPh>
    <phoneticPr fontId="46"/>
  </si>
  <si>
    <t>令和7年度　松江市陸協記録会</t>
    <rPh sb="0" eb="2">
      <t>レイワ</t>
    </rPh>
    <rPh sb="3" eb="5">
      <t>ネンド</t>
    </rPh>
    <rPh sb="6" eb="8">
      <t>マツエ</t>
    </rPh>
    <rPh sb="8" eb="9">
      <t>シ</t>
    </rPh>
    <rPh sb="9" eb="11">
      <t>リクキョウ</t>
    </rPh>
    <rPh sb="11" eb="13">
      <t>キロク</t>
    </rPh>
    <rPh sb="13" eb="14">
      <t>カイ</t>
    </rPh>
    <phoneticPr fontId="4"/>
  </si>
  <si>
    <r>
      <rPr>
        <b/>
        <sz val="12"/>
        <rFont val="ＭＳ Ｐゴシック"/>
        <family val="3"/>
        <charset val="128"/>
      </rPr>
      <t>役員氏名</t>
    </r>
    <r>
      <rPr>
        <sz val="12"/>
        <rFont val="ＭＳ Ｐゴシック"/>
        <family val="3"/>
        <charset val="128"/>
      </rPr>
      <t>（5名以上の参加はご協力お願いします）</t>
    </r>
    <rPh sb="0" eb="2">
      <t>ヤクイン</t>
    </rPh>
    <rPh sb="2" eb="4">
      <t>シメイ</t>
    </rPh>
    <rPh sb="6" eb="7">
      <t>メイ</t>
    </rPh>
    <rPh sb="7" eb="9">
      <t>イジョウ</t>
    </rPh>
    <rPh sb="10" eb="12">
      <t>サンカ</t>
    </rPh>
    <rPh sb="14" eb="16">
      <t>キョウリョク</t>
    </rPh>
    <rPh sb="17" eb="18">
      <t>ネガ</t>
    </rPh>
    <phoneticPr fontId="1"/>
  </si>
  <si>
    <t>中学男子200m</t>
    <rPh sb="0" eb="4">
      <t>チュウガクダンシ</t>
    </rPh>
    <phoneticPr fontId="1"/>
  </si>
  <si>
    <r>
      <t>＊参加料は、小学校は1種目300円、中学校・一般高校、リレーは500円です。</t>
    </r>
    <r>
      <rPr>
        <b/>
        <u/>
        <sz val="11"/>
        <rFont val="ＭＳ Ｐゴシック"/>
        <family val="3"/>
        <charset val="128"/>
      </rPr>
      <t>自動計算されます</t>
    </r>
    <r>
      <rPr>
        <sz val="11"/>
        <rFont val="ＭＳ Ｐゴシック"/>
        <family val="3"/>
        <charset val="128"/>
      </rPr>
      <t>。</t>
    </r>
    <rPh sb="1" eb="4">
      <t>サンカリョウ</t>
    </rPh>
    <rPh sb="6" eb="9">
      <t>ショウガッコウ</t>
    </rPh>
    <rPh sb="11" eb="13">
      <t>シュモク</t>
    </rPh>
    <rPh sb="16" eb="17">
      <t>エン</t>
    </rPh>
    <rPh sb="18" eb="21">
      <t>チュウガッコウ</t>
    </rPh>
    <rPh sb="22" eb="24">
      <t>イッパン</t>
    </rPh>
    <rPh sb="24" eb="26">
      <t>コウコウ</t>
    </rPh>
    <rPh sb="34" eb="35">
      <t>エン</t>
    </rPh>
    <rPh sb="38" eb="40">
      <t>ジドウ</t>
    </rPh>
    <rPh sb="40" eb="42">
      <t>ケイサン</t>
    </rPh>
    <phoneticPr fontId="1"/>
  </si>
  <si>
    <t>〒</t>
    <phoneticPr fontId="46"/>
  </si>
  <si>
    <t>男子4x100mR</t>
    <rPh sb="0" eb="2">
      <t>ダンシ</t>
    </rPh>
    <phoneticPr fontId="1"/>
  </si>
  <si>
    <t>女子4x100mR</t>
    <rPh sb="0" eb="2">
      <t>ジョシ</t>
    </rPh>
    <phoneticPr fontId="1"/>
  </si>
  <si>
    <t>種目</t>
    <rPh sb="0" eb="2">
      <t>シュモク</t>
    </rPh>
    <phoneticPr fontId="46"/>
  </si>
  <si>
    <t>女子リレー
（中学・一高）</t>
    <rPh sb="0" eb="2">
      <t>ジョシ</t>
    </rPh>
    <rPh sb="7" eb="9">
      <t>チュウガク</t>
    </rPh>
    <rPh sb="10" eb="11">
      <t>イチ</t>
    </rPh>
    <rPh sb="11" eb="12">
      <t>コウ</t>
    </rPh>
    <phoneticPr fontId="46"/>
  </si>
  <si>
    <t>男子リレー
(中学・一高）</t>
    <rPh sb="0" eb="2">
      <t>ダンシ</t>
    </rPh>
    <rPh sb="7" eb="9">
      <t>チュウガク</t>
    </rPh>
    <rPh sb="10" eb="11">
      <t>イチ</t>
    </rPh>
    <rPh sb="11" eb="12">
      <t>コウ</t>
    </rPh>
    <phoneticPr fontId="46"/>
  </si>
  <si>
    <t>男子4x100mR（中学、一般高校）</t>
    <rPh sb="0" eb="2">
      <t>ダンシ</t>
    </rPh>
    <rPh sb="10" eb="12">
      <t>チュウガク</t>
    </rPh>
    <rPh sb="13" eb="15">
      <t>イッパン</t>
    </rPh>
    <rPh sb="15" eb="17">
      <t>コウコウ</t>
    </rPh>
    <phoneticPr fontId="1"/>
  </si>
  <si>
    <t>女子4x100mR（中学、一般高校）</t>
    <rPh sb="0" eb="2">
      <t>ジョシ</t>
    </rPh>
    <rPh sb="10" eb="12">
      <t>チュウガク</t>
    </rPh>
    <rPh sb="13" eb="15">
      <t>イッパン</t>
    </rPh>
    <rPh sb="15" eb="17">
      <t>コウコウ</t>
    </rPh>
    <phoneticPr fontId="1"/>
  </si>
  <si>
    <t>携帯電話</t>
    <rPh sb="0" eb="2">
      <t>ケイタイ</t>
    </rPh>
    <rPh sb="2" eb="4">
      <t>デンワ</t>
    </rPh>
    <phoneticPr fontId="4"/>
  </si>
  <si>
    <r>
      <t>ファイル名の変更</t>
    </r>
    <r>
      <rPr>
        <sz val="10"/>
        <rFont val="ＭＳ Ｐゴシック"/>
        <family val="3"/>
        <charset val="128"/>
      </rPr>
      <t>（例　湖南中)</t>
    </r>
    <rPh sb="4" eb="5">
      <t>メイ</t>
    </rPh>
    <rPh sb="6" eb="8">
      <t>ヘンコウ</t>
    </rPh>
    <rPh sb="9" eb="10">
      <t>レイ</t>
    </rPh>
    <rPh sb="11" eb="13">
      <t>コナン</t>
    </rPh>
    <rPh sb="13" eb="14">
      <t>チュウ</t>
    </rPh>
    <phoneticPr fontId="4"/>
  </si>
  <si>
    <t>中学１年男子100m</t>
    <rPh sb="0" eb="2">
      <t>チュウガク</t>
    </rPh>
    <rPh sb="3" eb="4">
      <t>ネン</t>
    </rPh>
    <rPh sb="4" eb="6">
      <t>ダンシ</t>
    </rPh>
    <phoneticPr fontId="1"/>
  </si>
  <si>
    <t>中学１年女子100m</t>
    <rPh sb="0" eb="2">
      <t>チュウガク</t>
    </rPh>
    <rPh sb="3" eb="4">
      <t>ネン</t>
    </rPh>
    <rPh sb="4" eb="6">
      <t>ジョシ</t>
    </rPh>
    <phoneticPr fontId="1"/>
  </si>
  <si>
    <t>中学２・３年男子100m</t>
    <rPh sb="0" eb="2">
      <t>チュウガク</t>
    </rPh>
    <rPh sb="5" eb="6">
      <t>ネン</t>
    </rPh>
    <rPh sb="6" eb="8">
      <t>ダンシ</t>
    </rPh>
    <phoneticPr fontId="1"/>
  </si>
  <si>
    <t>中学２・３年女子100m</t>
    <rPh sb="0" eb="2">
      <t>チュウガク</t>
    </rPh>
    <rPh sb="5" eb="6">
      <t>ネン</t>
    </rPh>
    <rPh sb="6" eb="8">
      <t>ジョシ</t>
    </rPh>
    <phoneticPr fontId="1"/>
  </si>
  <si>
    <t>記録の入力</t>
    <rPh sb="0" eb="2">
      <t>キロク</t>
    </rPh>
    <rPh sb="3" eb="5">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</si>
</sst>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64"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b/>
      <u/>
      <sz val="11"/>
      <name val="ＭＳ Ｐゴシック"/>
      <family val="3"/>
      <charset val="128"/>
    </font>
    <font>
      <sz val="12"/>
      <name val="ＭＳ Ｐゴシック"/>
      <family val="3"/>
      <charset val="128"/>
    </font>
    <font>
      <b/>
      <u/>
      <sz val="14"/>
      <name val="ＭＳ Ｐゴシック"/>
      <family val="3"/>
      <charset val="128"/>
    </font>
    <font>
      <b/>
      <sz val="18"/>
      <name val="ＭＳ Ｐゴシック"/>
      <family val="3"/>
      <charset val="128"/>
    </font>
    <font>
      <b/>
      <sz val="12"/>
      <name val="ＭＳ Ｐゴシック"/>
      <family val="3"/>
      <charset val="128"/>
    </font>
    <font>
      <sz val="20"/>
      <name val="ＭＳ Ｐゴシック"/>
      <family val="3"/>
      <charset val="128"/>
    </font>
    <font>
      <b/>
      <sz val="36"/>
      <name val="ＭＳ Ｐゴシック"/>
      <family val="3"/>
      <charset val="128"/>
    </font>
    <font>
      <sz val="9"/>
      <name val="ＭＳ Ｐゴシック"/>
      <family val="3"/>
      <charset val="128"/>
    </font>
  </fonts>
  <fills count="42">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FF"/>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double">
        <color indexed="64"/>
      </bottom>
      <diagonal/>
    </border>
    <border>
      <left/>
      <right/>
      <top style="double">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371">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47" fillId="0" borderId="44" xfId="0" applyFont="1" applyBorder="1">
      <alignment vertical="center"/>
    </xf>
    <xf numFmtId="0" fontId="47" fillId="0" borderId="44" xfId="0" applyFont="1" applyBorder="1" applyAlignment="1"/>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5" xfId="41" applyFill="1" applyBorder="1" applyAlignment="1">
      <alignment shrinkToFit="1"/>
    </xf>
    <xf numFmtId="0" fontId="49" fillId="0" borderId="0" xfId="0" applyFont="1">
      <alignment vertical="center"/>
    </xf>
    <xf numFmtId="0" fontId="6" fillId="0" borderId="56" xfId="0" applyFont="1" applyBorder="1" applyAlignment="1" applyProtection="1">
      <alignment horizontal="right"/>
      <protection hidden="1"/>
    </xf>
    <xf numFmtId="0" fontId="6" fillId="0" borderId="76" xfId="0" applyFont="1" applyBorder="1" applyAlignment="1" applyProtection="1">
      <alignment horizontal="center" vertical="center"/>
      <protection hidden="1"/>
    </xf>
    <xf numFmtId="0" fontId="50" fillId="0" borderId="0" xfId="0" applyFont="1">
      <alignment vertical="center"/>
    </xf>
    <xf numFmtId="0" fontId="51" fillId="0" borderId="0" xfId="0" applyFont="1" applyAlignment="1">
      <alignment vertical="center" wrapText="1"/>
    </xf>
    <xf numFmtId="0" fontId="53" fillId="0" borderId="0" xfId="0" applyFont="1" applyAlignment="1">
      <alignment horizontal="center" vertical="center"/>
    </xf>
    <xf numFmtId="0" fontId="54" fillId="0" borderId="51" xfId="0" applyFont="1" applyBorder="1">
      <alignment vertical="center"/>
    </xf>
    <xf numFmtId="0" fontId="54" fillId="0" borderId="44" xfId="0" applyFont="1" applyBorder="1">
      <alignment vertical="center"/>
    </xf>
    <xf numFmtId="0" fontId="0" fillId="0" borderId="0" xfId="0" applyAlignment="1">
      <alignment horizontal="right" vertical="center"/>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79"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6" xfId="0" applyFill="1" applyBorder="1">
      <alignment vertical="center"/>
    </xf>
    <xf numFmtId="0" fontId="0" fillId="0" borderId="89" xfId="0" applyBorder="1" applyAlignment="1" applyProtection="1">
      <alignment horizontal="center" vertical="center" shrinkToFit="1"/>
      <protection locked="0" hidden="1"/>
    </xf>
    <xf numFmtId="0" fontId="0" fillId="35" borderId="90" xfId="0" applyFill="1" applyBorder="1" applyAlignment="1" applyProtection="1">
      <alignment horizontal="center" vertical="center" shrinkToFit="1"/>
      <protection locked="0" hidden="1"/>
    </xf>
    <xf numFmtId="0" fontId="0" fillId="0" borderId="90"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91"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5" xfId="0" applyFill="1" applyBorder="1">
      <alignment vertical="center"/>
    </xf>
    <xf numFmtId="0" fontId="0" fillId="35" borderId="80" xfId="0" applyFill="1" applyBorder="1" applyAlignment="1" applyProtection="1">
      <alignment horizontal="center" vertical="center" shrinkToFit="1"/>
      <protection locked="0" hidden="1"/>
    </xf>
    <xf numFmtId="0" fontId="0" fillId="35" borderId="75" xfId="0" applyFill="1" applyBorder="1" applyAlignment="1" applyProtection="1">
      <alignment horizontal="center" vertical="center" shrinkToFit="1"/>
      <protection locked="0" hidden="1"/>
    </xf>
    <xf numFmtId="0" fontId="0" fillId="35" borderId="92" xfId="0" applyFill="1" applyBorder="1" applyAlignment="1" applyProtection="1">
      <alignment horizontal="center" vertical="center" shrinkToFit="1"/>
      <protection locked="0" hidden="1"/>
    </xf>
    <xf numFmtId="176" fontId="0" fillId="35" borderId="92" xfId="0" applyNumberFormat="1" applyFill="1" applyBorder="1" applyAlignment="1" applyProtection="1">
      <alignment horizontal="center" vertical="center" shrinkToFit="1"/>
      <protection locked="0" hidden="1"/>
    </xf>
    <xf numFmtId="176" fontId="0" fillId="35" borderId="79" xfId="0" applyNumberFormat="1" applyFill="1" applyBorder="1" applyAlignment="1" applyProtection="1">
      <alignment horizontal="center" vertical="center" shrinkToFit="1"/>
      <protection locked="0" hidden="1"/>
    </xf>
    <xf numFmtId="0" fontId="0" fillId="0" borderId="93" xfId="0" applyBorder="1" applyAlignment="1" applyProtection="1">
      <alignment horizontal="center"/>
      <protection locked="0" hidden="1"/>
    </xf>
    <xf numFmtId="0" fontId="57" fillId="0" borderId="78" xfId="0" applyFont="1" applyBorder="1" applyAlignment="1">
      <alignment horizontal="center" vertical="center"/>
    </xf>
    <xf numFmtId="0" fontId="57" fillId="0" borderId="8" xfId="0" applyFont="1" applyBorder="1" applyAlignment="1">
      <alignment horizontal="center" vertical="center"/>
    </xf>
    <xf numFmtId="0" fontId="54" fillId="0" borderId="94" xfId="0" applyFont="1" applyBorder="1" applyAlignment="1">
      <alignment horizontal="center" vertical="center"/>
    </xf>
    <xf numFmtId="0" fontId="54" fillId="0" borderId="46" xfId="0" applyFont="1" applyBorder="1" applyAlignment="1">
      <alignment horizontal="right" vertical="center" shrinkToFit="1"/>
    </xf>
    <xf numFmtId="0" fontId="54" fillId="0" borderId="52" xfId="0" applyFont="1" applyBorder="1" applyAlignment="1">
      <alignment horizontal="right" vertical="center"/>
    </xf>
    <xf numFmtId="0" fontId="54" fillId="0" borderId="8" xfId="0" applyFont="1" applyBorder="1" applyAlignment="1">
      <alignment horizontal="right" vertical="center" shrinkToFit="1"/>
    </xf>
    <xf numFmtId="0" fontId="54" fillId="0" borderId="45" xfId="0" applyFont="1" applyBorder="1" applyAlignment="1">
      <alignment horizontal="right" vertical="center"/>
    </xf>
    <xf numFmtId="0" fontId="54" fillId="0" borderId="87" xfId="0" applyFont="1" applyBorder="1">
      <alignment vertical="center"/>
    </xf>
    <xf numFmtId="0" fontId="54" fillId="0" borderId="0" xfId="0" applyFont="1">
      <alignment vertical="center"/>
    </xf>
    <xf numFmtId="0" fontId="54" fillId="0" borderId="75" xfId="0" applyFont="1" applyBorder="1" applyAlignment="1">
      <alignment horizontal="right" vertical="center" shrinkToFit="1"/>
    </xf>
    <xf numFmtId="0" fontId="54" fillId="0" borderId="11" xfId="0" applyFont="1" applyBorder="1" applyAlignment="1">
      <alignment horizontal="right" vertical="center" shrinkToFit="1"/>
    </xf>
    <xf numFmtId="0" fontId="52" fillId="0" borderId="81" xfId="0" applyFont="1" applyBorder="1" applyAlignment="1">
      <alignment horizontal="center"/>
    </xf>
    <xf numFmtId="0" fontId="59" fillId="0" borderId="81" xfId="0" applyFont="1" applyBorder="1" applyAlignment="1" applyProtection="1">
      <alignment horizontal="right"/>
      <protection locked="0" hidden="1"/>
    </xf>
    <xf numFmtId="0" fontId="52" fillId="0" borderId="81" xfId="0" applyFont="1" applyBorder="1" applyAlignment="1">
      <alignment horizontal="right"/>
    </xf>
    <xf numFmtId="0" fontId="57" fillId="0" borderId="1" xfId="0" applyFont="1" applyBorder="1" applyAlignment="1">
      <alignment horizontal="center" vertical="center"/>
    </xf>
    <xf numFmtId="0" fontId="52" fillId="0" borderId="0" xfId="0" applyFont="1" applyAlignment="1">
      <alignment vertical="center" shrinkToFit="1"/>
    </xf>
    <xf numFmtId="0" fontId="57" fillId="0" borderId="48" xfId="0" applyFont="1" applyBorder="1" applyAlignment="1">
      <alignment horizontal="center" vertical="center"/>
    </xf>
    <xf numFmtId="0" fontId="2" fillId="3" borderId="11" xfId="41" applyFill="1" applyBorder="1" applyAlignment="1">
      <alignment shrinkToFit="1"/>
    </xf>
    <xf numFmtId="0" fontId="54" fillId="0" borderId="85" xfId="0" applyFont="1" applyBorder="1" applyAlignment="1">
      <alignment horizontal="center" vertical="center"/>
    </xf>
    <xf numFmtId="0" fontId="54" fillId="0" borderId="1" xfId="0" applyFont="1" applyBorder="1" applyAlignment="1">
      <alignment horizontal="center" vertical="center"/>
    </xf>
    <xf numFmtId="0" fontId="54" fillId="0" borderId="48" xfId="0" applyFont="1" applyBorder="1" applyAlignment="1">
      <alignment horizontal="center" vertical="center"/>
    </xf>
    <xf numFmtId="0" fontId="54" fillId="0" borderId="101" xfId="0" applyFont="1" applyBorder="1" applyAlignment="1">
      <alignment horizontal="right" vertical="center" shrinkToFit="1"/>
    </xf>
    <xf numFmtId="0" fontId="54" fillId="0" borderId="102" xfId="0" applyFont="1" applyBorder="1">
      <alignment vertical="center"/>
    </xf>
    <xf numFmtId="0" fontId="54" fillId="0" borderId="104" xfId="0" applyFont="1" applyBorder="1" applyAlignment="1">
      <alignment horizontal="right" vertical="center"/>
    </xf>
    <xf numFmtId="0" fontId="54" fillId="0" borderId="49" xfId="0" applyFont="1" applyBorder="1">
      <alignment vertical="center"/>
    </xf>
    <xf numFmtId="0" fontId="54" fillId="0" borderId="50" xfId="0" applyFont="1" applyBorder="1" applyAlignment="1">
      <alignment horizontal="right" vertical="center"/>
    </xf>
    <xf numFmtId="0" fontId="54" fillId="0" borderId="5" xfId="0" applyFont="1" applyBorder="1" applyAlignment="1">
      <alignment horizontal="right" vertical="center" shrinkToFit="1"/>
    </xf>
    <xf numFmtId="0" fontId="13" fillId="36" borderId="85" xfId="0" applyFont="1" applyFill="1" applyBorder="1" applyAlignment="1">
      <alignment horizontal="center" vertical="center"/>
    </xf>
    <xf numFmtId="0" fontId="13" fillId="36" borderId="1" xfId="0" applyFont="1" applyFill="1" applyBorder="1" applyAlignment="1">
      <alignment horizontal="center" vertical="center" wrapText="1"/>
    </xf>
    <xf numFmtId="0" fontId="55" fillId="0" borderId="1" xfId="0" applyFont="1" applyBorder="1" applyAlignment="1" applyProtection="1">
      <alignment horizontal="center" vertical="center"/>
      <protection hidden="1"/>
    </xf>
    <xf numFmtId="0" fontId="13" fillId="41" borderId="1" xfId="0" applyFont="1" applyFill="1" applyBorder="1" applyAlignment="1">
      <alignment horizontal="center" vertical="center" wrapText="1"/>
    </xf>
    <xf numFmtId="0" fontId="55" fillId="0" borderId="85" xfId="0" applyFont="1" applyBorder="1" applyAlignment="1" applyProtection="1">
      <alignment horizontal="center" vertical="center"/>
      <protection hidden="1"/>
    </xf>
    <xf numFmtId="0" fontId="55" fillId="0" borderId="48" xfId="0" applyFont="1" applyBorder="1" applyAlignment="1" applyProtection="1">
      <alignment horizontal="center" vertical="center"/>
      <protection hidden="1"/>
    </xf>
    <xf numFmtId="0" fontId="13" fillId="41" borderId="47" xfId="0" applyFont="1" applyFill="1" applyBorder="1" applyAlignment="1">
      <alignment horizontal="center" vertical="center"/>
    </xf>
    <xf numFmtId="0" fontId="55" fillId="0" borderId="47" xfId="0" applyFont="1" applyBorder="1" applyAlignment="1" applyProtection="1">
      <alignment horizontal="center" vertical="center"/>
      <protection hidden="1"/>
    </xf>
    <xf numFmtId="0" fontId="54" fillId="0" borderId="47" xfId="0" applyFont="1" applyBorder="1" applyAlignment="1">
      <alignment horizontal="center" vertical="center"/>
    </xf>
    <xf numFmtId="0" fontId="55" fillId="0" borderId="107" xfId="0" applyFont="1" applyBorder="1" applyAlignment="1" applyProtection="1">
      <alignment horizontal="center" vertical="center"/>
      <protection hidden="1"/>
    </xf>
    <xf numFmtId="0" fontId="54" fillId="0" borderId="107" xfId="0" applyFont="1" applyBorder="1" applyAlignment="1">
      <alignment horizontal="center" vertical="center"/>
    </xf>
    <xf numFmtId="0" fontId="63" fillId="36" borderId="107" xfId="0" applyFont="1" applyFill="1" applyBorder="1" applyAlignment="1">
      <alignment horizontal="center" vertical="center" wrapText="1"/>
    </xf>
    <xf numFmtId="0" fontId="63" fillId="41" borderId="48" xfId="0" applyFont="1" applyFill="1" applyBorder="1" applyAlignment="1">
      <alignment horizontal="center" vertical="center" wrapText="1"/>
    </xf>
    <xf numFmtId="0" fontId="0" fillId="0" borderId="0" xfId="0" applyAlignment="1" applyProtection="1">
      <protection locked="0" hidden="1"/>
    </xf>
    <xf numFmtId="49" fontId="0" fillId="0" borderId="0" xfId="0" applyNumberFormat="1" applyAlignment="1" applyProtection="1">
      <protection locked="0" hidden="1"/>
    </xf>
    <xf numFmtId="0" fontId="0" fillId="0" borderId="1" xfId="0" applyBorder="1" applyAlignment="1">
      <alignment horizontal="center" vertical="center" shrinkToFit="1"/>
    </xf>
    <xf numFmtId="0" fontId="45" fillId="38" borderId="44" xfId="0" applyFont="1" applyFill="1" applyBorder="1" applyAlignment="1">
      <alignment horizontal="center"/>
    </xf>
    <xf numFmtId="0" fontId="45" fillId="38" borderId="58" xfId="0" applyFont="1" applyFill="1" applyBorder="1" applyAlignment="1">
      <alignment horizontal="center"/>
    </xf>
    <xf numFmtId="0" fontId="54" fillId="0" borderId="82" xfId="0" applyFont="1" applyBorder="1" applyAlignment="1">
      <alignment horizontal="center" vertical="center"/>
    </xf>
    <xf numFmtId="0" fontId="54" fillId="39" borderId="51" xfId="0" applyFont="1" applyFill="1" applyBorder="1" applyAlignment="1" applyProtection="1">
      <alignment horizontal="center" vertical="center"/>
      <protection hidden="1"/>
    </xf>
    <xf numFmtId="0" fontId="54" fillId="39" borderId="55" xfId="0" applyFont="1" applyFill="1" applyBorder="1" applyAlignment="1" applyProtection="1">
      <alignment horizontal="center" vertical="center"/>
      <protection hidden="1"/>
    </xf>
    <xf numFmtId="0" fontId="53" fillId="0" borderId="87" xfId="0" applyFont="1" applyBorder="1" applyAlignment="1" applyProtection="1">
      <alignment horizontal="center" vertical="center"/>
      <protection hidden="1"/>
    </xf>
    <xf numFmtId="0" fontId="53" fillId="0" borderId="0" xfId="0" applyFont="1" applyAlignment="1" applyProtection="1">
      <alignment horizontal="center" vertical="center"/>
      <protection hidden="1"/>
    </xf>
    <xf numFmtId="0" fontId="53" fillId="0" borderId="88" xfId="0" applyFont="1" applyBorder="1" applyAlignment="1" applyProtection="1">
      <alignment horizontal="center" vertical="center"/>
      <protection hidden="1"/>
    </xf>
    <xf numFmtId="0" fontId="53" fillId="0" borderId="86" xfId="0" applyFont="1" applyBorder="1" applyAlignment="1" applyProtection="1">
      <alignment horizontal="center" vertical="center"/>
      <protection hidden="1"/>
    </xf>
    <xf numFmtId="0" fontId="53" fillId="0" borderId="77" xfId="0" applyFont="1" applyBorder="1" applyAlignment="1" applyProtection="1">
      <alignment horizontal="center" vertical="center"/>
      <protection hidden="1"/>
    </xf>
    <xf numFmtId="0" fontId="53" fillId="0" borderId="84" xfId="0" applyFont="1" applyBorder="1" applyAlignment="1" applyProtection="1">
      <alignment horizontal="center" vertical="center"/>
      <protection hidden="1"/>
    </xf>
    <xf numFmtId="0" fontId="54" fillId="39" borderId="44" xfId="0" applyFont="1" applyFill="1" applyBorder="1" applyAlignment="1" applyProtection="1">
      <alignment horizontal="center" vertical="center"/>
      <protection hidden="1"/>
    </xf>
    <xf numFmtId="0" fontId="54" fillId="39" borderId="54" xfId="0" applyFont="1" applyFill="1" applyBorder="1" applyAlignment="1" applyProtection="1">
      <alignment horizontal="center" vertical="center"/>
      <protection hidden="1"/>
    </xf>
    <xf numFmtId="0" fontId="54" fillId="39" borderId="71" xfId="0" applyFont="1" applyFill="1" applyBorder="1" applyAlignment="1" applyProtection="1">
      <alignment horizontal="center" vertical="center"/>
      <protection hidden="1"/>
    </xf>
    <xf numFmtId="0" fontId="54" fillId="39" borderId="83" xfId="0" applyFont="1" applyFill="1" applyBorder="1" applyAlignment="1" applyProtection="1">
      <alignment horizontal="center" vertical="center"/>
      <protection hidden="1"/>
    </xf>
    <xf numFmtId="0" fontId="54" fillId="39" borderId="77" xfId="0" applyFont="1" applyFill="1" applyBorder="1" applyAlignment="1" applyProtection="1">
      <alignment horizontal="center" vertical="center"/>
      <protection hidden="1"/>
    </xf>
    <xf numFmtId="0" fontId="59" fillId="0" borderId="81" xfId="0" applyFont="1" applyBorder="1" applyAlignment="1" applyProtection="1">
      <alignment horizontal="center"/>
      <protection hidden="1"/>
    </xf>
    <xf numFmtId="0" fontId="54" fillId="0" borderId="78" xfId="0" applyFont="1" applyBorder="1" applyAlignment="1">
      <alignment horizontal="center" vertical="center"/>
    </xf>
    <xf numFmtId="0" fontId="54" fillId="0" borderId="8" xfId="0" applyFont="1" applyBorder="1" applyAlignment="1">
      <alignment horizontal="center" vertical="center"/>
    </xf>
    <xf numFmtId="0" fontId="54" fillId="0" borderId="11" xfId="0" applyFont="1" applyBorder="1" applyAlignment="1">
      <alignment horizontal="center" vertical="center"/>
    </xf>
    <xf numFmtId="0" fontId="54" fillId="0" borderId="85" xfId="0" applyFont="1" applyBorder="1" applyAlignment="1">
      <alignment horizontal="center" vertical="center"/>
    </xf>
    <xf numFmtId="0" fontId="54" fillId="0" borderId="1" xfId="0" applyFont="1" applyBorder="1" applyAlignment="1">
      <alignment horizontal="center" vertical="center"/>
    </xf>
    <xf numFmtId="0" fontId="54" fillId="0" borderId="48" xfId="0" applyFont="1" applyBorder="1" applyAlignment="1">
      <alignment horizontal="center" vertical="center"/>
    </xf>
    <xf numFmtId="0" fontId="62" fillId="0" borderId="85" xfId="0" applyFont="1" applyBorder="1" applyAlignment="1" applyProtection="1">
      <alignment horizontal="center" vertical="center"/>
      <protection hidden="1"/>
    </xf>
    <xf numFmtId="0" fontId="62" fillId="0" borderId="1" xfId="0" applyFont="1" applyBorder="1" applyAlignment="1" applyProtection="1">
      <alignment horizontal="center" vertical="center"/>
      <protection hidden="1"/>
    </xf>
    <xf numFmtId="0" fontId="62" fillId="0" borderId="48" xfId="0" applyFont="1" applyBorder="1" applyAlignment="1" applyProtection="1">
      <alignment horizontal="center" vertical="center"/>
      <protection hidden="1"/>
    </xf>
    <xf numFmtId="0" fontId="61" fillId="0" borderId="108" xfId="0" applyFont="1" applyBorder="1" applyAlignment="1">
      <alignment horizontal="left" vertical="center"/>
    </xf>
    <xf numFmtId="0" fontId="61" fillId="0" borderId="69" xfId="0" applyFont="1" applyBorder="1" applyAlignment="1">
      <alignment horizontal="left" vertical="center"/>
    </xf>
    <xf numFmtId="0" fontId="61" fillId="0" borderId="68" xfId="0" applyFont="1" applyBorder="1" applyAlignment="1">
      <alignment horizontal="left" vertical="center"/>
    </xf>
    <xf numFmtId="0" fontId="61" fillId="0" borderId="106" xfId="0" applyFont="1" applyBorder="1" applyAlignment="1">
      <alignment horizontal="left" vertical="center"/>
    </xf>
    <xf numFmtId="0" fontId="61" fillId="0" borderId="0" xfId="0" applyFont="1" applyAlignment="1">
      <alignment horizontal="left" vertical="center"/>
    </xf>
    <xf numFmtId="0" fontId="61" fillId="0" borderId="88" xfId="0" applyFont="1" applyBorder="1" applyAlignment="1">
      <alignment horizontal="left" vertical="center"/>
    </xf>
    <xf numFmtId="0" fontId="61" fillId="0" borderId="83" xfId="0" applyFont="1" applyBorder="1" applyAlignment="1">
      <alignment horizontal="left" vertical="center"/>
    </xf>
    <xf numFmtId="0" fontId="61" fillId="0" borderId="77" xfId="0" applyFont="1" applyBorder="1" applyAlignment="1">
      <alignment horizontal="left" vertical="center"/>
    </xf>
    <xf numFmtId="0" fontId="61" fillId="0" borderId="84" xfId="0" applyFont="1" applyBorder="1" applyAlignment="1">
      <alignment horizontal="left" vertical="center"/>
    </xf>
    <xf numFmtId="0" fontId="54" fillId="40" borderId="51" xfId="0" applyFont="1" applyFill="1" applyBorder="1" applyAlignment="1" applyProtection="1">
      <alignment horizontal="center" vertical="center"/>
      <protection hidden="1"/>
    </xf>
    <xf numFmtId="0" fontId="54" fillId="40" borderId="55" xfId="0" applyFont="1" applyFill="1" applyBorder="1" applyAlignment="1" applyProtection="1">
      <alignment horizontal="center" vertical="center"/>
      <protection hidden="1"/>
    </xf>
    <xf numFmtId="0" fontId="54" fillId="40" borderId="70" xfId="0" applyFont="1" applyFill="1" applyBorder="1" applyAlignment="1" applyProtection="1">
      <alignment horizontal="center" vertical="center"/>
      <protection hidden="1"/>
    </xf>
    <xf numFmtId="0" fontId="54" fillId="39" borderId="45" xfId="0" applyFont="1" applyFill="1" applyBorder="1" applyAlignment="1" applyProtection="1">
      <alignment horizontal="center" vertical="center"/>
      <protection hidden="1"/>
    </xf>
    <xf numFmtId="0" fontId="54" fillId="40" borderId="44" xfId="0" applyFont="1" applyFill="1" applyBorder="1" applyAlignment="1" applyProtection="1">
      <alignment horizontal="center" vertical="center"/>
      <protection hidden="1"/>
    </xf>
    <xf numFmtId="0" fontId="54" fillId="40" borderId="54" xfId="0" applyFont="1" applyFill="1" applyBorder="1" applyAlignment="1" applyProtection="1">
      <alignment horizontal="center" vertical="center"/>
      <protection hidden="1"/>
    </xf>
    <xf numFmtId="0" fontId="54" fillId="40" borderId="71" xfId="0" applyFont="1" applyFill="1" applyBorder="1" applyAlignment="1" applyProtection="1">
      <alignment horizontal="center" vertical="center"/>
      <protection hidden="1"/>
    </xf>
    <xf numFmtId="0" fontId="54" fillId="0" borderId="57" xfId="0" applyFont="1" applyBorder="1" applyAlignment="1">
      <alignment horizontal="center" vertical="center" shrinkToFit="1"/>
    </xf>
    <xf numFmtId="0" fontId="54" fillId="0" borderId="56" xfId="0" applyFont="1" applyBorder="1" applyAlignment="1">
      <alignment horizontal="center" vertical="center" shrinkToFit="1"/>
    </xf>
    <xf numFmtId="0" fontId="54" fillId="39" borderId="49" xfId="0" applyFont="1" applyFill="1" applyBorder="1" applyAlignment="1" applyProtection="1">
      <alignment horizontal="center" vertical="center"/>
      <protection hidden="1"/>
    </xf>
    <xf numFmtId="0" fontId="54" fillId="39" borderId="73" xfId="0" applyFont="1" applyFill="1" applyBorder="1" applyAlignment="1" applyProtection="1">
      <alignment horizontal="center" vertical="center"/>
      <protection hidden="1"/>
    </xf>
    <xf numFmtId="0" fontId="54" fillId="40" borderId="49" xfId="0" applyFont="1" applyFill="1" applyBorder="1" applyAlignment="1" applyProtection="1">
      <alignment horizontal="center" vertical="center"/>
      <protection hidden="1"/>
    </xf>
    <xf numFmtId="0" fontId="54" fillId="40" borderId="73" xfId="0" applyFont="1" applyFill="1" applyBorder="1" applyAlignment="1" applyProtection="1">
      <alignment horizontal="center" vertical="center"/>
      <protection hidden="1"/>
    </xf>
    <xf numFmtId="0" fontId="54" fillId="40" borderId="72" xfId="0" applyFont="1" applyFill="1" applyBorder="1" applyAlignment="1" applyProtection="1">
      <alignment horizontal="center" vertical="center"/>
      <protection hidden="1"/>
    </xf>
    <xf numFmtId="0" fontId="54" fillId="39" borderId="57" xfId="0" applyFont="1" applyFill="1" applyBorder="1" applyAlignment="1" applyProtection="1">
      <alignment horizontal="center" vertical="center"/>
      <protection hidden="1"/>
    </xf>
    <xf numFmtId="0" fontId="54" fillId="39" borderId="3" xfId="0" applyFont="1" applyFill="1" applyBorder="1" applyAlignment="1" applyProtection="1">
      <alignment horizontal="center" vertical="center"/>
      <protection hidden="1"/>
    </xf>
    <xf numFmtId="0" fontId="54" fillId="40" borderId="57" xfId="0" applyFont="1" applyFill="1" applyBorder="1" applyAlignment="1" applyProtection="1">
      <alignment horizontal="center" vertical="center"/>
      <protection hidden="1"/>
    </xf>
    <xf numFmtId="0" fontId="54" fillId="40" borderId="3" xfId="0" applyFont="1" applyFill="1" applyBorder="1" applyAlignment="1" applyProtection="1">
      <alignment horizontal="center" vertical="center"/>
      <protection hidden="1"/>
    </xf>
    <xf numFmtId="0" fontId="54" fillId="40" borderId="4" xfId="0" applyFont="1" applyFill="1" applyBorder="1" applyAlignment="1" applyProtection="1">
      <alignment horizontal="center" vertical="center"/>
      <protection hidden="1"/>
    </xf>
    <xf numFmtId="0" fontId="54" fillId="39" borderId="102" xfId="0" applyFont="1" applyFill="1" applyBorder="1" applyAlignment="1" applyProtection="1">
      <alignment horizontal="center" vertical="center"/>
      <protection hidden="1"/>
    </xf>
    <xf numFmtId="0" fontId="54" fillId="39" borderId="103" xfId="0" applyFont="1" applyFill="1" applyBorder="1" applyAlignment="1" applyProtection="1">
      <alignment horizontal="center" vertical="center"/>
      <protection hidden="1"/>
    </xf>
    <xf numFmtId="0" fontId="54" fillId="40" borderId="102" xfId="0" applyFont="1" applyFill="1" applyBorder="1" applyAlignment="1" applyProtection="1">
      <alignment horizontal="center" vertical="center"/>
      <protection hidden="1"/>
    </xf>
    <xf numFmtId="0" fontId="54" fillId="40" borderId="103" xfId="0" applyFont="1" applyFill="1" applyBorder="1" applyAlignment="1" applyProtection="1">
      <alignment horizontal="center" vertical="center"/>
      <protection hidden="1"/>
    </xf>
    <xf numFmtId="0" fontId="54" fillId="40" borderId="105" xfId="0" applyFont="1" applyFill="1" applyBorder="1" applyAlignment="1" applyProtection="1">
      <alignment horizontal="center" vertical="center"/>
      <protection hidden="1"/>
    </xf>
    <xf numFmtId="0" fontId="57" fillId="0" borderId="100" xfId="0" applyFont="1" applyBorder="1" applyAlignment="1">
      <alignment horizontal="center" vertical="center" shrinkToFit="1"/>
    </xf>
    <xf numFmtId="0" fontId="57" fillId="0" borderId="50" xfId="0" applyFont="1" applyBorder="1" applyAlignment="1">
      <alignment horizontal="center" vertical="center" shrinkToFit="1"/>
    </xf>
    <xf numFmtId="0" fontId="57" fillId="0" borderId="49" xfId="0" applyFont="1" applyBorder="1" applyAlignment="1" applyProtection="1">
      <alignment horizontal="center" vertical="center"/>
      <protection locked="0" hidden="1"/>
    </xf>
    <xf numFmtId="0" fontId="57" fillId="0" borderId="73" xfId="0" applyFont="1" applyBorder="1" applyAlignment="1" applyProtection="1">
      <alignment horizontal="center" vertical="center"/>
      <protection locked="0" hidden="1"/>
    </xf>
    <xf numFmtId="0" fontId="57" fillId="0" borderId="50" xfId="0" applyFont="1" applyBorder="1" applyAlignment="1" applyProtection="1">
      <alignment horizontal="center" vertical="center"/>
      <protection locked="0" hidden="1"/>
    </xf>
    <xf numFmtId="0" fontId="52" fillId="0" borderId="0" xfId="0" applyFont="1" applyAlignment="1">
      <alignment horizontal="right" vertical="center" shrinkToFit="1"/>
    </xf>
    <xf numFmtId="0" fontId="57" fillId="0" borderId="85" xfId="0" applyFont="1" applyBorder="1" applyAlignment="1" applyProtection="1">
      <alignment horizontal="center" vertical="center"/>
      <protection locked="0" hidden="1"/>
    </xf>
    <xf numFmtId="0" fontId="57" fillId="0" borderId="99" xfId="0" applyFont="1" applyBorder="1" applyAlignment="1" applyProtection="1">
      <alignment horizontal="center" vertical="center"/>
      <protection locked="0" hidden="1"/>
    </xf>
    <xf numFmtId="0" fontId="57" fillId="0" borderId="1" xfId="0" applyFont="1" applyBorder="1" applyAlignment="1" applyProtection="1">
      <alignment horizontal="left" vertical="center"/>
      <protection locked="0" hidden="1"/>
    </xf>
    <xf numFmtId="0" fontId="57" fillId="0" borderId="9" xfId="0" applyFont="1" applyBorder="1" applyAlignment="1" applyProtection="1">
      <alignment horizontal="left" vertical="center"/>
      <protection locked="0" hidden="1"/>
    </xf>
    <xf numFmtId="0" fontId="57" fillId="0" borderId="1" xfId="0" applyFont="1" applyBorder="1" applyAlignment="1" applyProtection="1">
      <alignment horizontal="center" vertical="center"/>
      <protection locked="0" hidden="1"/>
    </xf>
    <xf numFmtId="49" fontId="57" fillId="0" borderId="1" xfId="0" applyNumberFormat="1" applyFont="1" applyBorder="1" applyAlignment="1" applyProtection="1">
      <alignment horizontal="center" vertical="center"/>
      <protection locked="0" hidden="1"/>
    </xf>
    <xf numFmtId="49" fontId="57" fillId="0" borderId="9" xfId="0" applyNumberFormat="1" applyFont="1" applyBorder="1" applyAlignment="1" applyProtection="1">
      <alignment horizontal="center" vertical="center"/>
      <protection locked="0" hidden="1"/>
    </xf>
    <xf numFmtId="0" fontId="54" fillId="0" borderId="95" xfId="0" applyFont="1" applyBorder="1" applyAlignment="1">
      <alignment horizontal="center" vertical="center"/>
    </xf>
    <xf numFmtId="0" fontId="54" fillId="0" borderId="96" xfId="0" applyFont="1" applyBorder="1" applyAlignment="1">
      <alignment horizontal="center" vertical="center"/>
    </xf>
    <xf numFmtId="0" fontId="54" fillId="0" borderId="97" xfId="0" applyFont="1" applyBorder="1" applyAlignment="1">
      <alignment horizontal="center" vertical="center"/>
    </xf>
    <xf numFmtId="0" fontId="54" fillId="0" borderId="98" xfId="0" applyFont="1" applyBorder="1" applyAlignment="1">
      <alignment horizontal="center" vertical="center"/>
    </xf>
    <xf numFmtId="49" fontId="57" fillId="0" borderId="48" xfId="0" applyNumberFormat="1" applyFont="1" applyBorder="1" applyAlignment="1" applyProtection="1">
      <alignment horizontal="center" vertical="center"/>
      <protection locked="0" hidden="1"/>
    </xf>
    <xf numFmtId="49" fontId="57" fillId="0" borderId="12" xfId="0" applyNumberFormat="1" applyFont="1" applyBorder="1" applyAlignment="1" applyProtection="1">
      <alignment horizontal="center" vertical="center"/>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31749</xdr:colOff>
      <xdr:row>81</xdr:row>
      <xdr:rowOff>85725</xdr:rowOff>
    </xdr:from>
    <xdr:to>
      <xdr:col>11</xdr:col>
      <xdr:colOff>457200</xdr:colOff>
      <xdr:row>91</xdr:row>
      <xdr:rowOff>25400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213349" y="2971800"/>
          <a:ext cx="3292476" cy="188277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3"/>
  <sheetViews>
    <sheetView tabSelected="1" zoomScale="80" zoomScaleNormal="80" workbookViewId="0">
      <selection activeCell="A2" sqref="A2"/>
    </sheetView>
  </sheetViews>
  <sheetFormatPr defaultRowHeight="12.75" x14ac:dyDescent="0.25"/>
  <cols>
    <col min="1" max="1" width="8.796875" customWidth="1"/>
    <col min="2" max="2" width="6" customWidth="1"/>
    <col min="3" max="3" width="25.19921875" customWidth="1"/>
    <col min="4" max="4" width="15.1328125" customWidth="1"/>
    <col min="5" max="5" width="12.86328125" customWidth="1"/>
    <col min="6" max="8" width="7.46484375" customWidth="1"/>
    <col min="9" max="9" width="9" customWidth="1"/>
    <col min="13" max="13" width="7.19921875" style="20" hidden="1" customWidth="1"/>
    <col min="14" max="14" width="3.19921875" style="20" hidden="1" customWidth="1"/>
    <col min="15" max="15" width="8.796875" hidden="1" customWidth="1"/>
  </cols>
  <sheetData>
    <row r="1" spans="2:15" ht="27.75" x14ac:dyDescent="0.25">
      <c r="B1" s="1" t="str">
        <f>管理者シート!C3</f>
        <v>令和7年度　松江市陸協記録会</v>
      </c>
    </row>
    <row r="2" spans="2:15" ht="28.15" thickBot="1" x14ac:dyDescent="0.3">
      <c r="B2" s="1"/>
      <c r="C2" s="204"/>
    </row>
    <row r="3" spans="2:15" ht="26.25" customHeight="1" x14ac:dyDescent="0.25">
      <c r="C3" s="18" t="s">
        <v>137</v>
      </c>
    </row>
    <row r="4" spans="2:15" ht="23.25" thickBot="1" x14ac:dyDescent="0.3">
      <c r="C4" s="19" t="s">
        <v>164</v>
      </c>
      <c r="D4" t="s">
        <v>163</v>
      </c>
    </row>
    <row r="6" spans="2:15" ht="21.4" thickBot="1" x14ac:dyDescent="0.45">
      <c r="B6" s="23" t="s">
        <v>56</v>
      </c>
      <c r="C6" s="24"/>
      <c r="D6" s="20"/>
      <c r="E6" s="20"/>
      <c r="F6" s="25"/>
      <c r="G6" s="26"/>
      <c r="H6" s="26"/>
      <c r="M6" s="21"/>
    </row>
    <row r="7" spans="2:15" ht="14.65" thickBot="1" x14ac:dyDescent="0.3">
      <c r="B7" s="27" t="s">
        <v>57</v>
      </c>
      <c r="C7" s="28" t="s">
        <v>154</v>
      </c>
      <c r="D7" s="29" t="s">
        <v>58</v>
      </c>
      <c r="E7" s="28" t="s">
        <v>53</v>
      </c>
      <c r="F7" s="28" t="s">
        <v>123</v>
      </c>
      <c r="G7" s="29" t="s">
        <v>124</v>
      </c>
      <c r="H7" s="30" t="s">
        <v>59</v>
      </c>
      <c r="J7" s="135" t="s">
        <v>155</v>
      </c>
      <c r="M7" s="22" t="s">
        <v>54</v>
      </c>
      <c r="N7" s="22">
        <v>1</v>
      </c>
      <c r="O7" t="s">
        <v>171</v>
      </c>
    </row>
    <row r="8" spans="2:15" ht="21" customHeight="1" thickBot="1" x14ac:dyDescent="0.3">
      <c r="B8" s="155">
        <v>1</v>
      </c>
      <c r="C8" s="156"/>
      <c r="D8" s="141"/>
      <c r="E8" s="31" t="str">
        <f>$C$4</f>
        <v>島根</v>
      </c>
      <c r="F8" s="32" t="str">
        <f>IF($C8="","",COUNTIF(男子名簿!$B$7:$B$192,$C8))</f>
        <v/>
      </c>
      <c r="G8" s="33" t="str">
        <f>IF($C8="","",COUNTIF(女子名簿!$B$7:$B$192,$C8))</f>
        <v/>
      </c>
      <c r="H8" s="34" t="str">
        <f t="shared" ref="H8:H71" si="0">IF($C8="","",F8+G8)</f>
        <v/>
      </c>
      <c r="J8" t="s">
        <v>127</v>
      </c>
      <c r="K8" t="s">
        <v>128</v>
      </c>
      <c r="L8" t="s">
        <v>145</v>
      </c>
      <c r="M8" s="22" t="s">
        <v>76</v>
      </c>
      <c r="N8" s="22">
        <v>2</v>
      </c>
      <c r="O8">
        <f>IF([4]基本情報!E8="","",VLOOKUP([4]基本情報!E8,[4]基本情報!$M$7:$N$53,2,FALSE))</f>
        <v>32</v>
      </c>
    </row>
    <row r="9" spans="2:15" ht="21" hidden="1" customHeight="1" x14ac:dyDescent="0.25">
      <c r="B9" s="62">
        <v>2</v>
      </c>
      <c r="C9" s="72"/>
      <c r="D9" s="37" t="str">
        <f t="shared" ref="D9:D72" si="1">IF($C9="","",ASC(PHONETIC($C9)))</f>
        <v/>
      </c>
      <c r="E9" s="38" t="e">
        <f>#REF!</f>
        <v>#REF!</v>
      </c>
      <c r="F9" s="39" t="str">
        <f>IF($C9="","",COUNTIF(男子名簿!$B$7:$B$192,$C9))</f>
        <v/>
      </c>
      <c r="G9" s="40" t="str">
        <f>IF($C9="","",COUNTIF(女子名簿!$B$13:$I$192,$C9))</f>
        <v/>
      </c>
      <c r="H9" s="41" t="str">
        <f t="shared" si="0"/>
        <v/>
      </c>
      <c r="M9" s="20" t="s">
        <v>77</v>
      </c>
      <c r="N9" s="22">
        <v>3</v>
      </c>
    </row>
    <row r="10" spans="2:15" ht="21" hidden="1" customHeight="1" x14ac:dyDescent="0.25">
      <c r="B10" s="35">
        <v>3</v>
      </c>
      <c r="C10" s="36"/>
      <c r="D10" s="37" t="str">
        <f t="shared" si="1"/>
        <v/>
      </c>
      <c r="E10" s="38" t="e">
        <f>#REF!</f>
        <v>#REF!</v>
      </c>
      <c r="F10" s="39" t="str">
        <f>IF($C10="","",COUNTIF(男子名簿!$B$7:$B$192,$C10))</f>
        <v/>
      </c>
      <c r="G10" s="40" t="str">
        <f>IF($C10="","",COUNTIF(女子名簿!$B$13:$I$192,$C10))</f>
        <v/>
      </c>
      <c r="H10" s="41" t="str">
        <f t="shared" si="0"/>
        <v/>
      </c>
      <c r="M10" s="20" t="s">
        <v>78</v>
      </c>
      <c r="N10" s="22">
        <v>4</v>
      </c>
    </row>
    <row r="11" spans="2:15" ht="21" hidden="1" customHeight="1" x14ac:dyDescent="0.25">
      <c r="B11" s="35">
        <v>4</v>
      </c>
      <c r="C11" s="36"/>
      <c r="D11" s="37" t="str">
        <f t="shared" si="1"/>
        <v/>
      </c>
      <c r="E11" s="38" t="e">
        <f>#REF!</f>
        <v>#REF!</v>
      </c>
      <c r="F11" s="39" t="str">
        <f>IF($C11="","",COUNTIF(男子名簿!$B$7:$B$192,$C11))</f>
        <v/>
      </c>
      <c r="G11" s="40" t="str">
        <f>IF($C11="","",COUNTIF(女子名簿!$B$13:$I$192,$C11))</f>
        <v/>
      </c>
      <c r="H11" s="41" t="str">
        <f t="shared" si="0"/>
        <v/>
      </c>
      <c r="M11" s="20" t="s">
        <v>79</v>
      </c>
      <c r="N11" s="22">
        <v>5</v>
      </c>
    </row>
    <row r="12" spans="2:15" ht="21" hidden="1" customHeight="1" x14ac:dyDescent="0.25">
      <c r="B12" s="42">
        <v>5</v>
      </c>
      <c r="C12" s="43"/>
      <c r="D12" s="44" t="str">
        <f t="shared" si="1"/>
        <v/>
      </c>
      <c r="E12" s="45" t="e">
        <f>#REF!</f>
        <v>#REF!</v>
      </c>
      <c r="F12" s="46" t="str">
        <f>IF($C12="","",COUNTIF(男子名簿!$B$7:$B$192,$C12))</f>
        <v/>
      </c>
      <c r="G12" s="47" t="str">
        <f>IF($C12="","",COUNTIF(女子名簿!$B$13:$I$192,$C12))</f>
        <v/>
      </c>
      <c r="H12" s="48" t="str">
        <f t="shared" si="0"/>
        <v/>
      </c>
      <c r="M12" s="20" t="s">
        <v>80</v>
      </c>
      <c r="N12" s="22">
        <v>6</v>
      </c>
    </row>
    <row r="13" spans="2:15" ht="21" hidden="1" customHeight="1" x14ac:dyDescent="0.25">
      <c r="B13" s="49">
        <v>6</v>
      </c>
      <c r="C13" s="50"/>
      <c r="D13" s="51" t="str">
        <f t="shared" si="1"/>
        <v/>
      </c>
      <c r="E13" s="52" t="e">
        <f>#REF!</f>
        <v>#REF!</v>
      </c>
      <c r="F13" s="53" t="str">
        <f>IF($C13="","",COUNTIF(男子名簿!$B$7:$B$192,$C13))</f>
        <v/>
      </c>
      <c r="G13" s="54" t="str">
        <f>IF($C13="","",COUNTIF(女子名簿!$B$13:$I$192,$C13))</f>
        <v/>
      </c>
      <c r="H13" s="55" t="str">
        <f t="shared" si="0"/>
        <v/>
      </c>
      <c r="M13" s="20" t="s">
        <v>81</v>
      </c>
      <c r="N13" s="22">
        <v>7</v>
      </c>
    </row>
    <row r="14" spans="2:15" ht="21" hidden="1" customHeight="1" x14ac:dyDescent="0.25">
      <c r="B14" s="35">
        <v>7</v>
      </c>
      <c r="C14" s="36"/>
      <c r="D14" s="37" t="str">
        <f t="shared" si="1"/>
        <v/>
      </c>
      <c r="E14" s="38" t="e">
        <f>#REF!</f>
        <v>#REF!</v>
      </c>
      <c r="F14" s="39" t="str">
        <f>IF($C14="","",COUNTIF(男子名簿!$B$7:$B$192,$C14))</f>
        <v/>
      </c>
      <c r="G14" s="40" t="str">
        <f>IF($C14="","",COUNTIF(女子名簿!$B$13:$I$192,$C14))</f>
        <v/>
      </c>
      <c r="H14" s="41" t="str">
        <f t="shared" si="0"/>
        <v/>
      </c>
      <c r="M14" s="20" t="s">
        <v>82</v>
      </c>
      <c r="N14" s="22">
        <v>8</v>
      </c>
    </row>
    <row r="15" spans="2:15" ht="21" hidden="1" customHeight="1" x14ac:dyDescent="0.25">
      <c r="B15" s="35">
        <v>8</v>
      </c>
      <c r="C15" s="36"/>
      <c r="D15" s="37" t="str">
        <f t="shared" si="1"/>
        <v/>
      </c>
      <c r="E15" s="38" t="e">
        <f>#REF!</f>
        <v>#REF!</v>
      </c>
      <c r="F15" s="39" t="str">
        <f>IF($C15="","",COUNTIF(男子名簿!$B$7:$B$192,$C15))</f>
        <v/>
      </c>
      <c r="G15" s="40" t="str">
        <f>IF($C15="","",COUNTIF(女子名簿!$B$13:$I$192,$C15))</f>
        <v/>
      </c>
      <c r="H15" s="41" t="str">
        <f t="shared" si="0"/>
        <v/>
      </c>
      <c r="M15" s="20" t="s">
        <v>83</v>
      </c>
      <c r="N15" s="22">
        <v>9</v>
      </c>
    </row>
    <row r="16" spans="2:15" ht="21" hidden="1" customHeight="1" x14ac:dyDescent="0.25">
      <c r="B16" s="35">
        <v>9</v>
      </c>
      <c r="C16" s="36"/>
      <c r="D16" s="37" t="str">
        <f t="shared" si="1"/>
        <v/>
      </c>
      <c r="E16" s="38" t="e">
        <f>#REF!</f>
        <v>#REF!</v>
      </c>
      <c r="F16" s="39" t="str">
        <f>IF($C16="","",COUNTIF(男子名簿!$B$7:$B$192,$C16))</f>
        <v/>
      </c>
      <c r="G16" s="40" t="str">
        <f>IF($C16="","",COUNTIF(女子名簿!$B$13:$I$192,$C16))</f>
        <v/>
      </c>
      <c r="H16" s="41" t="str">
        <f t="shared" si="0"/>
        <v/>
      </c>
      <c r="M16" s="20" t="s">
        <v>84</v>
      </c>
      <c r="N16" s="22">
        <v>10</v>
      </c>
    </row>
    <row r="17" spans="2:14" ht="21" hidden="1" customHeight="1" x14ac:dyDescent="0.25">
      <c r="B17" s="56">
        <v>10</v>
      </c>
      <c r="C17" s="43"/>
      <c r="D17" s="57" t="str">
        <f t="shared" si="1"/>
        <v/>
      </c>
      <c r="E17" s="58" t="e">
        <f>#REF!</f>
        <v>#REF!</v>
      </c>
      <c r="F17" s="59" t="str">
        <f>IF($C17="","",COUNTIF(男子名簿!$B$7:$B$192,$C17))</f>
        <v/>
      </c>
      <c r="G17" s="60" t="str">
        <f>IF($C17="","",COUNTIF(女子名簿!$B$13:$I$192,$C17))</f>
        <v/>
      </c>
      <c r="H17" s="61" t="str">
        <f t="shared" si="0"/>
        <v/>
      </c>
      <c r="M17" s="20" t="s">
        <v>85</v>
      </c>
      <c r="N17" s="22">
        <v>11</v>
      </c>
    </row>
    <row r="18" spans="2:14" ht="21" hidden="1" customHeight="1" x14ac:dyDescent="0.25">
      <c r="B18" s="62">
        <v>11</v>
      </c>
      <c r="C18" s="50"/>
      <c r="D18" s="63" t="str">
        <f t="shared" si="1"/>
        <v/>
      </c>
      <c r="E18" s="64" t="e">
        <f>#REF!</f>
        <v>#REF!</v>
      </c>
      <c r="F18" s="65" t="str">
        <f>IF($C18="","",COUNTIF(男子名簿!$B$7:$B$192,$C18))</f>
        <v/>
      </c>
      <c r="G18" s="66" t="str">
        <f>IF($C18="","",COUNTIF(女子名簿!$B$13:$I$192,$C18))</f>
        <v/>
      </c>
      <c r="H18" s="67" t="str">
        <f t="shared" si="0"/>
        <v/>
      </c>
      <c r="M18" s="20" t="s">
        <v>86</v>
      </c>
      <c r="N18" s="22">
        <v>12</v>
      </c>
    </row>
    <row r="19" spans="2:14" ht="21" hidden="1" customHeight="1" x14ac:dyDescent="0.25">
      <c r="B19" s="35">
        <v>12</v>
      </c>
      <c r="C19" s="36"/>
      <c r="D19" s="37" t="str">
        <f t="shared" si="1"/>
        <v/>
      </c>
      <c r="E19" s="38" t="e">
        <f>#REF!</f>
        <v>#REF!</v>
      </c>
      <c r="F19" s="39" t="str">
        <f>IF($C19="","",COUNTIF(男子名簿!$B$7:$B$192,$C19))</f>
        <v/>
      </c>
      <c r="G19" s="40" t="str">
        <f>IF($C19="","",COUNTIF(女子名簿!$B$13:$I$192,$C19))</f>
        <v/>
      </c>
      <c r="H19" s="41" t="str">
        <f t="shared" si="0"/>
        <v/>
      </c>
      <c r="M19" s="20" t="s">
        <v>87</v>
      </c>
      <c r="N19" s="22">
        <v>13</v>
      </c>
    </row>
    <row r="20" spans="2:14" ht="21" hidden="1" customHeight="1" x14ac:dyDescent="0.2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25">
      <c r="B21" s="35">
        <v>14</v>
      </c>
      <c r="C21" s="36"/>
      <c r="D21" s="37" t="str">
        <f t="shared" si="1"/>
        <v/>
      </c>
      <c r="E21" s="38" t="e">
        <f>#REF!</f>
        <v>#REF!</v>
      </c>
      <c r="F21" s="39" t="str">
        <f>IF($C21="","",COUNTIF(男子名簿!$B$7:$B$192,$C21))</f>
        <v/>
      </c>
      <c r="G21" s="40" t="str">
        <f>IF($C21="","",COUNTIF(女子名簿!$B$13:$I$192,$C21))</f>
        <v/>
      </c>
      <c r="H21" s="41" t="str">
        <f t="shared" si="0"/>
        <v/>
      </c>
      <c r="M21" s="20" t="s">
        <v>88</v>
      </c>
      <c r="N21" s="22">
        <v>15</v>
      </c>
    </row>
    <row r="22" spans="2:14" ht="21" hidden="1" customHeight="1" x14ac:dyDescent="0.25">
      <c r="B22" s="42">
        <v>15</v>
      </c>
      <c r="C22" s="43"/>
      <c r="D22" s="44" t="str">
        <f t="shared" si="1"/>
        <v/>
      </c>
      <c r="E22" s="45" t="e">
        <f>#REF!</f>
        <v>#REF!</v>
      </c>
      <c r="F22" s="46" t="str">
        <f>IF($C22="","",COUNTIF(男子名簿!$B$7:$B$192,$C22))</f>
        <v/>
      </c>
      <c r="G22" s="47" t="str">
        <f>IF($C22="","",COUNTIF(女子名簿!$B$13:$I$192,$C22))</f>
        <v/>
      </c>
      <c r="H22" s="48" t="str">
        <f t="shared" si="0"/>
        <v/>
      </c>
      <c r="M22" s="20" t="s">
        <v>89</v>
      </c>
      <c r="N22" s="22">
        <v>16</v>
      </c>
    </row>
    <row r="23" spans="2:14" ht="21" hidden="1" customHeight="1" x14ac:dyDescent="0.25">
      <c r="B23" s="49">
        <v>16</v>
      </c>
      <c r="C23" s="68"/>
      <c r="D23" s="51" t="str">
        <f t="shared" si="1"/>
        <v/>
      </c>
      <c r="E23" s="52" t="e">
        <f>#REF!</f>
        <v>#REF!</v>
      </c>
      <c r="F23" s="53" t="str">
        <f>IF($C23="","",COUNTIF(男子名簿!$B$7:$B$192,$C23))</f>
        <v/>
      </c>
      <c r="G23" s="54" t="str">
        <f>IF($C23="","",COUNTIF(女子名簿!$B$13:$I$192,$C23))</f>
        <v/>
      </c>
      <c r="H23" s="55" t="str">
        <f t="shared" si="0"/>
        <v/>
      </c>
      <c r="M23" s="20" t="s">
        <v>90</v>
      </c>
      <c r="N23" s="22">
        <v>17</v>
      </c>
    </row>
    <row r="24" spans="2:14" ht="21" hidden="1" customHeight="1" x14ac:dyDescent="0.25">
      <c r="B24" s="35">
        <v>17</v>
      </c>
      <c r="C24" s="69"/>
      <c r="D24" s="37" t="str">
        <f t="shared" si="1"/>
        <v/>
      </c>
      <c r="E24" s="38" t="e">
        <f>#REF!</f>
        <v>#REF!</v>
      </c>
      <c r="F24" s="39" t="str">
        <f>IF($C24="","",COUNTIF(男子名簿!$B$7:$B$192,$C24))</f>
        <v/>
      </c>
      <c r="G24" s="40" t="str">
        <f>IF($C24="","",COUNTIF(女子名簿!$B$13:$I$192,$C24))</f>
        <v/>
      </c>
      <c r="H24" s="41" t="str">
        <f t="shared" si="0"/>
        <v/>
      </c>
      <c r="M24" s="20" t="s">
        <v>91</v>
      </c>
      <c r="N24" s="22">
        <v>18</v>
      </c>
    </row>
    <row r="25" spans="2:14" ht="21" hidden="1" customHeight="1" x14ac:dyDescent="0.25">
      <c r="B25" s="35">
        <v>18</v>
      </c>
      <c r="C25" s="36"/>
      <c r="D25" s="37" t="str">
        <f t="shared" si="1"/>
        <v/>
      </c>
      <c r="E25" s="38" t="e">
        <f>#REF!</f>
        <v>#REF!</v>
      </c>
      <c r="F25" s="39" t="str">
        <f>IF($C25="","",COUNTIF(男子名簿!$B$7:$B$192,$C25))</f>
        <v/>
      </c>
      <c r="G25" s="40" t="str">
        <f>IF($C25="","",COUNTIF(女子名簿!$B$13:$I$192,$C25))</f>
        <v/>
      </c>
      <c r="H25" s="41" t="str">
        <f t="shared" si="0"/>
        <v/>
      </c>
      <c r="M25" s="20" t="s">
        <v>92</v>
      </c>
      <c r="N25" s="22">
        <v>19</v>
      </c>
    </row>
    <row r="26" spans="2:14" ht="21" hidden="1" customHeight="1" x14ac:dyDescent="0.25">
      <c r="B26" s="35">
        <v>19</v>
      </c>
      <c r="C26" s="69"/>
      <c r="D26" s="37" t="str">
        <f t="shared" si="1"/>
        <v/>
      </c>
      <c r="E26" s="38" t="e">
        <f>#REF!</f>
        <v>#REF!</v>
      </c>
      <c r="F26" s="39" t="str">
        <f>IF($C26="","",COUNTIF(男子名簿!$B$7:$B$192,$C26))</f>
        <v/>
      </c>
      <c r="G26" s="40" t="str">
        <f>IF($C26="","",COUNTIF(女子名簿!$B$13:$I$192,$C26))</f>
        <v/>
      </c>
      <c r="H26" s="41" t="str">
        <f t="shared" si="0"/>
        <v/>
      </c>
      <c r="M26" s="20" t="s">
        <v>93</v>
      </c>
      <c r="N26" s="22">
        <v>20</v>
      </c>
    </row>
    <row r="27" spans="2:14" ht="21" hidden="1" customHeight="1" x14ac:dyDescent="0.25">
      <c r="B27" s="56">
        <v>20</v>
      </c>
      <c r="C27" s="70"/>
      <c r="D27" s="57" t="str">
        <f t="shared" si="1"/>
        <v/>
      </c>
      <c r="E27" s="58" t="e">
        <f>#REF!</f>
        <v>#REF!</v>
      </c>
      <c r="F27" s="59" t="str">
        <f>IF($C27="","",COUNTIF(男子名簿!$B$7:$B$192,$C27))</f>
        <v/>
      </c>
      <c r="G27" s="60" t="str">
        <f>IF($C27="","",COUNTIF(女子名簿!$B$13:$I$192,$C27))</f>
        <v/>
      </c>
      <c r="H27" s="61" t="str">
        <f t="shared" si="0"/>
        <v/>
      </c>
      <c r="M27" s="20" t="s">
        <v>94</v>
      </c>
      <c r="N27" s="22">
        <v>21</v>
      </c>
    </row>
    <row r="28" spans="2:14" ht="21" hidden="1" customHeight="1" x14ac:dyDescent="0.25">
      <c r="B28" s="62">
        <v>21</v>
      </c>
      <c r="C28" s="68"/>
      <c r="D28" s="63" t="str">
        <f t="shared" si="1"/>
        <v/>
      </c>
      <c r="E28" s="64" t="e">
        <f>#REF!</f>
        <v>#REF!</v>
      </c>
      <c r="F28" s="65" t="str">
        <f>IF($C28="","",COUNTIF(男子名簿!$B$7:$B$192,$C28))</f>
        <v/>
      </c>
      <c r="G28" s="66" t="str">
        <f>IF($C28="","",COUNTIF(女子名簿!$B$13:$I$192,$C28))</f>
        <v/>
      </c>
      <c r="H28" s="67" t="str">
        <f t="shared" si="0"/>
        <v/>
      </c>
      <c r="M28" s="20" t="s">
        <v>95</v>
      </c>
      <c r="N28" s="22">
        <v>22</v>
      </c>
    </row>
    <row r="29" spans="2:14" ht="21" hidden="1" customHeight="1" x14ac:dyDescent="0.25">
      <c r="B29" s="35">
        <v>22</v>
      </c>
      <c r="C29" s="69"/>
      <c r="D29" s="37" t="str">
        <f t="shared" si="1"/>
        <v/>
      </c>
      <c r="E29" s="38" t="e">
        <f>#REF!</f>
        <v>#REF!</v>
      </c>
      <c r="F29" s="39" t="str">
        <f>IF($C29="","",COUNTIF(男子名簿!$B$7:$B$192,$C29))</f>
        <v/>
      </c>
      <c r="G29" s="40" t="str">
        <f>IF($C29="","",COUNTIF(女子名簿!$B$13:$I$192,$C29))</f>
        <v/>
      </c>
      <c r="H29" s="41" t="str">
        <f t="shared" si="0"/>
        <v/>
      </c>
      <c r="M29" s="20" t="s">
        <v>96</v>
      </c>
      <c r="N29" s="22">
        <v>23</v>
      </c>
    </row>
    <row r="30" spans="2:14" ht="21" hidden="1" customHeight="1" x14ac:dyDescent="0.25">
      <c r="B30" s="35">
        <v>23</v>
      </c>
      <c r="C30" s="69"/>
      <c r="D30" s="37" t="str">
        <f t="shared" si="1"/>
        <v/>
      </c>
      <c r="E30" s="38" t="e">
        <f>#REF!</f>
        <v>#REF!</v>
      </c>
      <c r="F30" s="39" t="str">
        <f>IF($C30="","",COUNTIF(男子名簿!$B$7:$B$192,$C30))</f>
        <v/>
      </c>
      <c r="G30" s="40" t="str">
        <f>IF($C30="","",COUNTIF(女子名簿!$B$13:$I$192,$C30))</f>
        <v/>
      </c>
      <c r="H30" s="41" t="str">
        <f t="shared" si="0"/>
        <v/>
      </c>
      <c r="M30" s="20" t="s">
        <v>97</v>
      </c>
      <c r="N30" s="22">
        <v>24</v>
      </c>
    </row>
    <row r="31" spans="2:14" ht="21" hidden="1" customHeight="1" x14ac:dyDescent="0.25">
      <c r="B31" s="35">
        <v>24</v>
      </c>
      <c r="C31" s="69"/>
      <c r="D31" s="37" t="str">
        <f t="shared" si="1"/>
        <v/>
      </c>
      <c r="E31" s="38" t="e">
        <f>#REF!</f>
        <v>#REF!</v>
      </c>
      <c r="F31" s="39" t="str">
        <f>IF($C31="","",COUNTIF(男子名簿!$B$7:$B$192,$C31))</f>
        <v/>
      </c>
      <c r="G31" s="40" t="str">
        <f>IF($C31="","",COUNTIF(女子名簿!$B$13:$I$192,$C31))</f>
        <v/>
      </c>
      <c r="H31" s="41" t="str">
        <f t="shared" si="0"/>
        <v/>
      </c>
      <c r="M31" s="20" t="s">
        <v>98</v>
      </c>
      <c r="N31" s="22">
        <v>25</v>
      </c>
    </row>
    <row r="32" spans="2:14" ht="21" hidden="1" customHeight="1" x14ac:dyDescent="0.25">
      <c r="B32" s="42">
        <v>25</v>
      </c>
      <c r="C32" s="70"/>
      <c r="D32" s="44" t="str">
        <f t="shared" si="1"/>
        <v/>
      </c>
      <c r="E32" s="45" t="e">
        <f>#REF!</f>
        <v>#REF!</v>
      </c>
      <c r="F32" s="46" t="str">
        <f>IF($C32="","",COUNTIF(男子名簿!$B$7:$B$192,$C32))</f>
        <v/>
      </c>
      <c r="G32" s="47" t="str">
        <f>IF($C32="","",COUNTIF(女子名簿!$B$13:$I$192,$C32))</f>
        <v/>
      </c>
      <c r="H32" s="48" t="str">
        <f t="shared" si="0"/>
        <v/>
      </c>
      <c r="M32" s="20" t="s">
        <v>99</v>
      </c>
      <c r="N32" s="22">
        <v>26</v>
      </c>
    </row>
    <row r="33" spans="2:14" ht="21" hidden="1" customHeight="1" x14ac:dyDescent="0.25">
      <c r="B33" s="49">
        <v>26</v>
      </c>
      <c r="C33" s="68"/>
      <c r="D33" s="51" t="str">
        <f t="shared" si="1"/>
        <v/>
      </c>
      <c r="E33" s="52" t="e">
        <f>#REF!</f>
        <v>#REF!</v>
      </c>
      <c r="F33" s="53" t="str">
        <f>IF($C33="","",COUNTIF(男子名簿!$B$7:$B$192,$C33))</f>
        <v/>
      </c>
      <c r="G33" s="54" t="str">
        <f>IF($C33="","",COUNTIF(女子名簿!$B$13:$I$192,$C33))</f>
        <v/>
      </c>
      <c r="H33" s="55" t="str">
        <f t="shared" si="0"/>
        <v/>
      </c>
      <c r="M33" s="20" t="s">
        <v>100</v>
      </c>
      <c r="N33" s="22">
        <v>27</v>
      </c>
    </row>
    <row r="34" spans="2:14" ht="21" hidden="1" customHeight="1" x14ac:dyDescent="0.25">
      <c r="B34" s="35">
        <v>27</v>
      </c>
      <c r="C34" s="36"/>
      <c r="D34" s="37" t="str">
        <f t="shared" si="1"/>
        <v/>
      </c>
      <c r="E34" s="38" t="e">
        <f>#REF!</f>
        <v>#REF!</v>
      </c>
      <c r="F34" s="39" t="str">
        <f>IF($C34="","",COUNTIF(男子名簿!$B$7:$B$192,$C34))</f>
        <v/>
      </c>
      <c r="G34" s="40" t="str">
        <f>IF($C34="","",COUNTIF(女子名簿!$B$13:$I$192,$C34))</f>
        <v/>
      </c>
      <c r="H34" s="41" t="str">
        <f t="shared" si="0"/>
        <v/>
      </c>
      <c r="M34" s="20" t="s">
        <v>101</v>
      </c>
      <c r="N34" s="22">
        <v>28</v>
      </c>
    </row>
    <row r="35" spans="2:14" ht="21" hidden="1" customHeight="1" x14ac:dyDescent="0.25">
      <c r="B35" s="35">
        <v>28</v>
      </c>
      <c r="C35" s="69"/>
      <c r="D35" s="37" t="str">
        <f t="shared" si="1"/>
        <v/>
      </c>
      <c r="E35" s="38" t="e">
        <f>#REF!</f>
        <v>#REF!</v>
      </c>
      <c r="F35" s="39" t="str">
        <f>IF($C35="","",COUNTIF(男子名簿!$B$7:$B$192,$C35))</f>
        <v/>
      </c>
      <c r="G35" s="40" t="str">
        <f>IF($C35="","",COUNTIF(女子名簿!$B$13:$I$192,$C35))</f>
        <v/>
      </c>
      <c r="H35" s="41" t="str">
        <f t="shared" si="0"/>
        <v/>
      </c>
      <c r="M35" s="20" t="s">
        <v>102</v>
      </c>
      <c r="N35" s="22">
        <v>29</v>
      </c>
    </row>
    <row r="36" spans="2:14" ht="21" hidden="1" customHeight="1" x14ac:dyDescent="0.25">
      <c r="B36" s="35">
        <v>29</v>
      </c>
      <c r="C36" s="69"/>
      <c r="D36" s="37" t="str">
        <f t="shared" si="1"/>
        <v/>
      </c>
      <c r="E36" s="38" t="e">
        <f>#REF!</f>
        <v>#REF!</v>
      </c>
      <c r="F36" s="39" t="str">
        <f>IF($C36="","",COUNTIF(男子名簿!$B$7:$B$192,$C36))</f>
        <v/>
      </c>
      <c r="G36" s="40" t="str">
        <f>IF($C36="","",COUNTIF(女子名簿!$B$13:$I$192,$C36))</f>
        <v/>
      </c>
      <c r="H36" s="41" t="str">
        <f t="shared" si="0"/>
        <v/>
      </c>
      <c r="M36" s="20" t="s">
        <v>103</v>
      </c>
      <c r="N36" s="22">
        <v>30</v>
      </c>
    </row>
    <row r="37" spans="2:14" ht="21" hidden="1" customHeight="1" x14ac:dyDescent="0.25">
      <c r="B37" s="56">
        <v>30</v>
      </c>
      <c r="C37" s="70"/>
      <c r="D37" s="57" t="str">
        <f t="shared" si="1"/>
        <v/>
      </c>
      <c r="E37" s="58" t="e">
        <f>#REF!</f>
        <v>#REF!</v>
      </c>
      <c r="F37" s="59" t="str">
        <f>IF($C37="","",COUNTIF(男子名簿!$B$7:$B$192,$C37))</f>
        <v/>
      </c>
      <c r="G37" s="60" t="str">
        <f>IF($C37="","",COUNTIF(女子名簿!$B$13:$I$192,$C37))</f>
        <v/>
      </c>
      <c r="H37" s="61" t="str">
        <f t="shared" si="0"/>
        <v/>
      </c>
      <c r="M37" s="20" t="s">
        <v>104</v>
      </c>
      <c r="N37" s="22">
        <v>31</v>
      </c>
    </row>
    <row r="38" spans="2:14" ht="21" hidden="1" customHeight="1" x14ac:dyDescent="0.25">
      <c r="B38" s="62">
        <v>31</v>
      </c>
      <c r="C38" s="68"/>
      <c r="D38" s="63" t="str">
        <f t="shared" si="1"/>
        <v/>
      </c>
      <c r="E38" s="64" t="e">
        <f>#REF!</f>
        <v>#REF!</v>
      </c>
      <c r="F38" s="65" t="str">
        <f>IF($C38="","",COUNTIF(男子名簿!$B$7:$B$192,$C38))</f>
        <v/>
      </c>
      <c r="G38" s="66" t="str">
        <f>IF($C38="","",COUNTIF(女子名簿!$B$13:$I$192,$C38))</f>
        <v/>
      </c>
      <c r="H38" s="67" t="str">
        <f t="shared" si="0"/>
        <v/>
      </c>
      <c r="M38" s="20" t="s">
        <v>105</v>
      </c>
      <c r="N38" s="22">
        <v>32</v>
      </c>
    </row>
    <row r="39" spans="2:14" ht="21" hidden="1" customHeight="1" x14ac:dyDescent="0.25">
      <c r="B39" s="35">
        <v>32</v>
      </c>
      <c r="C39" s="69"/>
      <c r="D39" s="37" t="str">
        <f t="shared" si="1"/>
        <v/>
      </c>
      <c r="E39" s="38" t="e">
        <f>#REF!</f>
        <v>#REF!</v>
      </c>
      <c r="F39" s="39" t="str">
        <f>IF($C39="","",COUNTIF(男子名簿!$B$7:$B$192,$C39))</f>
        <v/>
      </c>
      <c r="G39" s="40" t="str">
        <f>IF($C39="","",COUNTIF(女子名簿!$B$13:$I$192,$C39))</f>
        <v/>
      </c>
      <c r="H39" s="41" t="str">
        <f t="shared" si="0"/>
        <v/>
      </c>
      <c r="M39" s="20" t="s">
        <v>106</v>
      </c>
      <c r="N39" s="22">
        <v>33</v>
      </c>
    </row>
    <row r="40" spans="2:14" ht="21" hidden="1" customHeight="1" x14ac:dyDescent="0.25">
      <c r="B40" s="35">
        <v>33</v>
      </c>
      <c r="C40" s="69"/>
      <c r="D40" s="37" t="str">
        <f t="shared" si="1"/>
        <v/>
      </c>
      <c r="E40" s="38" t="e">
        <f>#REF!</f>
        <v>#REF!</v>
      </c>
      <c r="F40" s="39" t="str">
        <f>IF($C40="","",COUNTIF(男子名簿!$B$7:$B$192,$C40))</f>
        <v/>
      </c>
      <c r="G40" s="40" t="str">
        <f>IF($C40="","",COUNTIF(女子名簿!$B$13:$I$192,$C40))</f>
        <v/>
      </c>
      <c r="H40" s="41" t="str">
        <f t="shared" si="0"/>
        <v/>
      </c>
      <c r="M40" s="20" t="s">
        <v>107</v>
      </c>
      <c r="N40" s="22">
        <v>34</v>
      </c>
    </row>
    <row r="41" spans="2:14" ht="21" hidden="1" customHeight="1" x14ac:dyDescent="0.25">
      <c r="B41" s="35">
        <v>34</v>
      </c>
      <c r="C41" s="69"/>
      <c r="D41" s="37" t="str">
        <f t="shared" si="1"/>
        <v/>
      </c>
      <c r="E41" s="38" t="e">
        <f>#REF!</f>
        <v>#REF!</v>
      </c>
      <c r="F41" s="39" t="str">
        <f>IF($C41="","",COUNTIF(男子名簿!$B$7:$B$192,$C41))</f>
        <v/>
      </c>
      <c r="G41" s="40" t="str">
        <f>IF($C41="","",COUNTIF(女子名簿!$B$13:$I$192,$C41))</f>
        <v/>
      </c>
      <c r="H41" s="41" t="str">
        <f t="shared" si="0"/>
        <v/>
      </c>
      <c r="M41" s="20" t="s">
        <v>108</v>
      </c>
      <c r="N41" s="22">
        <v>35</v>
      </c>
    </row>
    <row r="42" spans="2:14" ht="21" hidden="1" customHeight="1" x14ac:dyDescent="0.25">
      <c r="B42" s="42">
        <v>35</v>
      </c>
      <c r="C42" s="70"/>
      <c r="D42" s="44" t="str">
        <f t="shared" si="1"/>
        <v/>
      </c>
      <c r="E42" s="45" t="e">
        <f>#REF!</f>
        <v>#REF!</v>
      </c>
      <c r="F42" s="46" t="str">
        <f>IF($C42="","",COUNTIF(男子名簿!$B$7:$B$192,$C42))</f>
        <v/>
      </c>
      <c r="G42" s="47" t="str">
        <f>IF($C42="","",COUNTIF(女子名簿!$B$13:$I$192,$C42))</f>
        <v/>
      </c>
      <c r="H42" s="48" t="str">
        <f t="shared" si="0"/>
        <v/>
      </c>
      <c r="M42" s="20" t="s">
        <v>109</v>
      </c>
      <c r="N42" s="22">
        <v>36</v>
      </c>
    </row>
    <row r="43" spans="2:14" ht="21" hidden="1" customHeight="1" x14ac:dyDescent="0.25">
      <c r="B43" s="49">
        <v>36</v>
      </c>
      <c r="C43" s="68"/>
      <c r="D43" s="51" t="str">
        <f t="shared" si="1"/>
        <v/>
      </c>
      <c r="E43" s="52" t="e">
        <f>#REF!</f>
        <v>#REF!</v>
      </c>
      <c r="F43" s="53" t="str">
        <f>IF($C43="","",COUNTIF(男子名簿!$B$7:$B$192,$C43))</f>
        <v/>
      </c>
      <c r="G43" s="54" t="str">
        <f>IF($C43="","",COUNTIF(女子名簿!$B$13:$I$192,$C43))</f>
        <v/>
      </c>
      <c r="H43" s="55" t="str">
        <f t="shared" si="0"/>
        <v/>
      </c>
      <c r="M43" s="20" t="s">
        <v>110</v>
      </c>
      <c r="N43" s="22">
        <v>37</v>
      </c>
    </row>
    <row r="44" spans="2:14" ht="21" hidden="1" customHeight="1" x14ac:dyDescent="0.25">
      <c r="B44" s="35">
        <v>37</v>
      </c>
      <c r="C44" s="69"/>
      <c r="D44" s="37" t="str">
        <f t="shared" si="1"/>
        <v/>
      </c>
      <c r="E44" s="38" t="e">
        <f>#REF!</f>
        <v>#REF!</v>
      </c>
      <c r="F44" s="39" t="str">
        <f>IF($C44="","",COUNTIF(男子名簿!$B$7:$B$192,$C44))</f>
        <v/>
      </c>
      <c r="G44" s="40" t="str">
        <f>IF($C44="","",COUNTIF(女子名簿!$B$13:$I$192,$C44))</f>
        <v/>
      </c>
      <c r="H44" s="41" t="str">
        <f t="shared" si="0"/>
        <v/>
      </c>
      <c r="M44" s="20" t="s">
        <v>111</v>
      </c>
      <c r="N44" s="22">
        <v>38</v>
      </c>
    </row>
    <row r="45" spans="2:14" ht="21" hidden="1" customHeight="1" x14ac:dyDescent="0.25">
      <c r="B45" s="35">
        <v>38</v>
      </c>
      <c r="C45" s="69"/>
      <c r="D45" s="37" t="str">
        <f t="shared" si="1"/>
        <v/>
      </c>
      <c r="E45" s="38" t="e">
        <f>#REF!</f>
        <v>#REF!</v>
      </c>
      <c r="F45" s="39" t="str">
        <f>IF($C45="","",COUNTIF(男子名簿!$B$7:$B$192,$C45))</f>
        <v/>
      </c>
      <c r="G45" s="40" t="str">
        <f>IF($C45="","",COUNTIF(女子名簿!$B$13:$I$192,$C45))</f>
        <v/>
      </c>
      <c r="H45" s="41" t="str">
        <f t="shared" si="0"/>
        <v/>
      </c>
      <c r="M45" s="20" t="s">
        <v>112</v>
      </c>
      <c r="N45" s="22">
        <v>39</v>
      </c>
    </row>
    <row r="46" spans="2:14" ht="21" hidden="1" customHeight="1" x14ac:dyDescent="0.25">
      <c r="B46" s="35">
        <v>39</v>
      </c>
      <c r="C46" s="69"/>
      <c r="D46" s="37" t="str">
        <f t="shared" si="1"/>
        <v/>
      </c>
      <c r="E46" s="38" t="e">
        <f>#REF!</f>
        <v>#REF!</v>
      </c>
      <c r="F46" s="39" t="str">
        <f>IF($C46="","",COUNTIF(男子名簿!$B$7:$B$192,$C46))</f>
        <v/>
      </c>
      <c r="G46" s="40" t="str">
        <f>IF($C46="","",COUNTIF(女子名簿!$B$13:$I$192,$C46))</f>
        <v/>
      </c>
      <c r="H46" s="41" t="str">
        <f t="shared" si="0"/>
        <v/>
      </c>
      <c r="M46" s="20" t="s">
        <v>113</v>
      </c>
      <c r="N46" s="22">
        <v>40</v>
      </c>
    </row>
    <row r="47" spans="2:14" ht="21" hidden="1" customHeight="1" x14ac:dyDescent="0.25">
      <c r="B47" s="56">
        <v>40</v>
      </c>
      <c r="C47" s="70"/>
      <c r="D47" s="57" t="str">
        <f t="shared" si="1"/>
        <v/>
      </c>
      <c r="E47" s="58" t="e">
        <f>#REF!</f>
        <v>#REF!</v>
      </c>
      <c r="F47" s="59" t="str">
        <f>IF($C47="","",COUNTIF(男子名簿!$B$7:$B$192,$C47))</f>
        <v/>
      </c>
      <c r="G47" s="60" t="str">
        <f>IF($C47="","",COUNTIF(女子名簿!$B$13:$I$192,$C47))</f>
        <v/>
      </c>
      <c r="H47" s="61" t="str">
        <f t="shared" si="0"/>
        <v/>
      </c>
      <c r="M47" s="20" t="s">
        <v>114</v>
      </c>
      <c r="N47" s="22">
        <v>41</v>
      </c>
    </row>
    <row r="48" spans="2:14" ht="21" hidden="1" customHeight="1" x14ac:dyDescent="0.25">
      <c r="B48" s="62">
        <v>41</v>
      </c>
      <c r="C48" s="68"/>
      <c r="D48" s="63" t="str">
        <f t="shared" si="1"/>
        <v/>
      </c>
      <c r="E48" s="64" t="e">
        <f>#REF!</f>
        <v>#REF!</v>
      </c>
      <c r="F48" s="65" t="str">
        <f>IF($C48="","",COUNTIF(男子名簿!$B$7:$B$192,$C48))</f>
        <v/>
      </c>
      <c r="G48" s="66" t="str">
        <f>IF($C48="","",COUNTIF(女子名簿!$B$13:$I$192,$C48))</f>
        <v/>
      </c>
      <c r="H48" s="67" t="str">
        <f t="shared" si="0"/>
        <v/>
      </c>
      <c r="M48" s="20" t="s">
        <v>115</v>
      </c>
      <c r="N48" s="22">
        <v>42</v>
      </c>
    </row>
    <row r="49" spans="2:14" ht="21" hidden="1" customHeight="1" x14ac:dyDescent="0.25">
      <c r="B49" s="35">
        <v>42</v>
      </c>
      <c r="C49" s="69"/>
      <c r="D49" s="37" t="str">
        <f t="shared" si="1"/>
        <v/>
      </c>
      <c r="E49" s="38" t="e">
        <f>#REF!</f>
        <v>#REF!</v>
      </c>
      <c r="F49" s="39" t="str">
        <f>IF($C49="","",COUNTIF(男子名簿!$B$7:$B$192,$C49))</f>
        <v/>
      </c>
      <c r="G49" s="40" t="str">
        <f>IF($C49="","",COUNTIF(女子名簿!$B$13:$I$192,$C49))</f>
        <v/>
      </c>
      <c r="H49" s="41" t="str">
        <f t="shared" si="0"/>
        <v/>
      </c>
      <c r="M49" s="20" t="s">
        <v>116</v>
      </c>
      <c r="N49" s="22">
        <v>43</v>
      </c>
    </row>
    <row r="50" spans="2:14" ht="21" hidden="1" customHeight="1" x14ac:dyDescent="0.25">
      <c r="B50" s="35">
        <v>43</v>
      </c>
      <c r="C50" s="69"/>
      <c r="D50" s="37" t="str">
        <f t="shared" si="1"/>
        <v/>
      </c>
      <c r="E50" s="38" t="e">
        <f>#REF!</f>
        <v>#REF!</v>
      </c>
      <c r="F50" s="39" t="str">
        <f>IF($C50="","",COUNTIF(男子名簿!$B$7:$B$192,$C50))</f>
        <v/>
      </c>
      <c r="G50" s="40" t="str">
        <f>IF($C50="","",COUNTIF(女子名簿!$B$13:$I$192,$C50))</f>
        <v/>
      </c>
      <c r="H50" s="41" t="str">
        <f t="shared" si="0"/>
        <v/>
      </c>
      <c r="M50" s="20" t="s">
        <v>117</v>
      </c>
      <c r="N50" s="22">
        <v>44</v>
      </c>
    </row>
    <row r="51" spans="2:14" ht="21" hidden="1" customHeight="1" x14ac:dyDescent="0.25">
      <c r="B51" s="35">
        <v>44</v>
      </c>
      <c r="C51" s="36"/>
      <c r="D51" s="37" t="str">
        <f t="shared" si="1"/>
        <v/>
      </c>
      <c r="E51" s="38" t="e">
        <f>#REF!</f>
        <v>#REF!</v>
      </c>
      <c r="F51" s="39" t="str">
        <f>IF($C51="","",COUNTIF(男子名簿!$B$7:$B$192,$C51))</f>
        <v/>
      </c>
      <c r="G51" s="40" t="str">
        <f>IF($C51="","",COUNTIF(女子名簿!$B$13:$I$192,$C51))</f>
        <v/>
      </c>
      <c r="H51" s="41" t="str">
        <f t="shared" si="0"/>
        <v/>
      </c>
      <c r="M51" s="20" t="s">
        <v>118</v>
      </c>
      <c r="N51" s="22">
        <v>45</v>
      </c>
    </row>
    <row r="52" spans="2:14" ht="21" hidden="1" customHeight="1" x14ac:dyDescent="0.25">
      <c r="B52" s="42">
        <v>45</v>
      </c>
      <c r="C52" s="70"/>
      <c r="D52" s="44" t="str">
        <f t="shared" si="1"/>
        <v/>
      </c>
      <c r="E52" s="45" t="e">
        <f>#REF!</f>
        <v>#REF!</v>
      </c>
      <c r="F52" s="46" t="str">
        <f>IF($C52="","",COUNTIF(男子名簿!$B$7:$B$192,$C52))</f>
        <v/>
      </c>
      <c r="G52" s="47" t="str">
        <f>IF($C52="","",COUNTIF(女子名簿!$B$13:$I$192,$C52))</f>
        <v/>
      </c>
      <c r="H52" s="48" t="str">
        <f t="shared" si="0"/>
        <v/>
      </c>
      <c r="M52" s="20" t="s">
        <v>119</v>
      </c>
      <c r="N52" s="22">
        <v>46</v>
      </c>
    </row>
    <row r="53" spans="2:14" ht="21" hidden="1" customHeight="1" x14ac:dyDescent="0.25">
      <c r="B53" s="49">
        <v>46</v>
      </c>
      <c r="C53" s="68"/>
      <c r="D53" s="51" t="str">
        <f t="shared" si="1"/>
        <v/>
      </c>
      <c r="E53" s="52" t="e">
        <f>#REF!</f>
        <v>#REF!</v>
      </c>
      <c r="F53" s="53" t="str">
        <f>IF($C53="","",COUNTIF(男子名簿!$B$7:$B$192,$C53))</f>
        <v/>
      </c>
      <c r="G53" s="54" t="str">
        <f>IF($C53="","",COUNTIF(女子名簿!$B$13:$I$192,$C53))</f>
        <v/>
      </c>
      <c r="H53" s="55" t="str">
        <f t="shared" si="0"/>
        <v/>
      </c>
      <c r="M53" s="20" t="s">
        <v>120</v>
      </c>
      <c r="N53" s="22">
        <v>47</v>
      </c>
    </row>
    <row r="54" spans="2:14" ht="21" hidden="1" customHeight="1" x14ac:dyDescent="0.2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2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2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2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2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2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2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2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2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2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2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2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2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2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2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2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2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2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2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2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2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2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2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3">
      <c r="B77" s="73">
        <v>70</v>
      </c>
      <c r="C77" s="36"/>
      <c r="D77" s="74" t="str">
        <f>IF($C77="","",ASC(PHONETIC($C77)))</f>
        <v/>
      </c>
      <c r="E77" s="75" t="e">
        <f>#REF!</f>
        <v>#REF!</v>
      </c>
      <c r="F77" s="76" t="str">
        <f>IF($C77="","",COUNTIF(男子名簿!$B$7:$B$192,$C77))</f>
        <v/>
      </c>
      <c r="G77" s="77" t="str">
        <f>IF($C77="","",COUNTIF(女子名簿!$B$13:$I$192,$C77))</f>
        <v/>
      </c>
      <c r="H77" s="78" t="str">
        <f t="shared" si="2"/>
        <v/>
      </c>
    </row>
    <row r="78" spans="2:14" ht="19.149999999999999" hidden="1" thickBot="1" x14ac:dyDescent="0.4">
      <c r="B78" s="151"/>
      <c r="C78" s="152"/>
      <c r="D78" s="130" t="s">
        <v>152</v>
      </c>
      <c r="E78" s="79"/>
      <c r="F78" s="80">
        <f>SUM(F8:F77)</f>
        <v>0</v>
      </c>
      <c r="G78" s="81">
        <f>SUM(G8:G77)</f>
        <v>0</v>
      </c>
      <c r="H78" s="82">
        <f>SUM(H8:H77)</f>
        <v>0</v>
      </c>
    </row>
    <row r="79" spans="2:14" ht="14.65" thickBot="1" x14ac:dyDescent="0.35">
      <c r="C79" s="206" t="s">
        <v>170</v>
      </c>
      <c r="D79" s="205" t="s">
        <v>151</v>
      </c>
      <c r="E79" s="131"/>
      <c r="F79" s="153">
        <f>男子名簿!S79</f>
        <v>0</v>
      </c>
      <c r="G79" s="154">
        <f>女子名簿!S79</f>
        <v>0</v>
      </c>
      <c r="H79" s="82">
        <f>SUM(F79:G79)</f>
        <v>0</v>
      </c>
      <c r="J79" t="s">
        <v>157</v>
      </c>
    </row>
    <row r="80" spans="2:14" ht="21" customHeight="1" thickBot="1" x14ac:dyDescent="0.3">
      <c r="C80" s="249"/>
      <c r="D80" t="s">
        <v>190</v>
      </c>
      <c r="J80" s="150" t="s">
        <v>156</v>
      </c>
    </row>
    <row r="85" spans="1:12" ht="14.25" x14ac:dyDescent="0.3">
      <c r="C85" s="293" t="s">
        <v>60</v>
      </c>
      <c r="D85" s="294"/>
      <c r="E85" s="20"/>
    </row>
    <row r="86" spans="1:12" s="20" customFormat="1" ht="18.75" customHeight="1" x14ac:dyDescent="0.3">
      <c r="A86" s="25"/>
      <c r="B86" s="25"/>
      <c r="C86" s="140" t="s">
        <v>240</v>
      </c>
      <c r="D86" s="84"/>
      <c r="E86" s="292" t="s">
        <v>162</v>
      </c>
      <c r="F86" s="290"/>
      <c r="G86" s="25"/>
      <c r="H86" s="25"/>
      <c r="I86" s="25"/>
      <c r="J86" s="25"/>
      <c r="L86" s="83"/>
    </row>
    <row r="87" spans="1:12" s="20" customFormat="1" ht="18.75" customHeight="1" x14ac:dyDescent="0.3">
      <c r="A87" s="25"/>
      <c r="B87" s="25"/>
      <c r="C87" s="198" t="s">
        <v>61</v>
      </c>
      <c r="D87" s="84"/>
      <c r="E87" s="292"/>
      <c r="F87" s="291"/>
      <c r="G87" s="25"/>
      <c r="H87" s="25"/>
      <c r="I87" s="25"/>
      <c r="J87" s="25"/>
      <c r="L87" s="83"/>
    </row>
    <row r="88" spans="1:12" s="20" customFormat="1" ht="18" customHeight="1" x14ac:dyDescent="0.3">
      <c r="A88" s="25"/>
      <c r="B88" s="25"/>
      <c r="C88" s="199" t="s">
        <v>245</v>
      </c>
      <c r="D88" s="84"/>
      <c r="E88" s="292"/>
      <c r="F88" s="291"/>
      <c r="G88" s="25"/>
      <c r="H88" s="25"/>
      <c r="I88" s="25"/>
      <c r="J88" s="25"/>
      <c r="L88" s="83"/>
    </row>
    <row r="89" spans="1:12" s="20" customFormat="1" ht="14.25" x14ac:dyDescent="0.3">
      <c r="A89" s="25"/>
      <c r="B89" s="25"/>
      <c r="F89" s="25"/>
      <c r="G89" s="25"/>
      <c r="H89" s="25"/>
      <c r="I89" s="25"/>
      <c r="J89" s="25"/>
      <c r="L89" s="83"/>
    </row>
    <row r="90" spans="1:12" s="20" customFormat="1" ht="14.25" x14ac:dyDescent="0.3">
      <c r="A90" s="25"/>
      <c r="B90" s="25"/>
      <c r="F90" s="25"/>
      <c r="G90" s="25"/>
      <c r="H90" s="25"/>
      <c r="I90" s="25"/>
      <c r="J90" s="25"/>
      <c r="L90" s="83"/>
    </row>
    <row r="91" spans="1:12" s="20" customFormat="1" ht="14.25" x14ac:dyDescent="0.3">
      <c r="A91" s="25"/>
      <c r="B91" s="85"/>
      <c r="F91" s="200"/>
      <c r="G91" s="25"/>
      <c r="H91" s="25"/>
      <c r="I91" s="25"/>
      <c r="J91" s="25"/>
      <c r="L91" s="83"/>
    </row>
    <row r="92" spans="1:12" s="20" customFormat="1" ht="14.25" x14ac:dyDescent="0.3">
      <c r="A92" s="25"/>
      <c r="B92" s="86"/>
      <c r="F92" s="200"/>
      <c r="G92" s="25"/>
      <c r="H92" s="25"/>
      <c r="I92" s="25"/>
      <c r="J92" s="25"/>
      <c r="L92" s="83"/>
    </row>
    <row r="93" spans="1:12" s="20" customFormat="1" ht="14.25" x14ac:dyDescent="0.3">
      <c r="A93" s="25"/>
      <c r="B93" s="86"/>
      <c r="F93" s="200"/>
      <c r="G93" s="25"/>
      <c r="H93" s="25"/>
      <c r="I93" s="25"/>
      <c r="J93" s="25"/>
      <c r="L93" s="83"/>
    </row>
  </sheetData>
  <mergeCells count="2">
    <mergeCell ref="E86:E88"/>
    <mergeCell ref="C85:D85"/>
  </mergeCells>
  <phoneticPr fontId="1"/>
  <dataValidations count="8">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86:D88" xr:uid="{00000000-0002-0000-0000-000007000000}">
      <formula1>"○"</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8"/>
  <sheetViews>
    <sheetView showZeros="0" topLeftCell="A13" zoomScale="80" zoomScaleNormal="80" workbookViewId="0">
      <selection activeCell="F30" sqref="F30:F35"/>
    </sheetView>
  </sheetViews>
  <sheetFormatPr defaultRowHeight="12.75" x14ac:dyDescent="0.25"/>
  <cols>
    <col min="1" max="1" width="25" style="196" customWidth="1"/>
    <col min="2" max="2" width="10" style="196" customWidth="1"/>
    <col min="3" max="3" width="5.53125" style="196" customWidth="1"/>
    <col min="4" max="4" width="5" style="196" customWidth="1"/>
    <col min="5" max="5" width="7.46484375" style="196" customWidth="1"/>
    <col min="6" max="6" width="17.46484375" style="196" customWidth="1"/>
    <col min="7" max="7" width="10" style="196" customWidth="1"/>
    <col min="8" max="8" width="5.53125" style="196" customWidth="1"/>
    <col min="9" max="9" width="5" style="196" customWidth="1"/>
    <col min="10" max="256" width="9.1328125" style="196"/>
    <col min="257" max="257" width="20.53125" style="196" customWidth="1"/>
    <col min="258" max="258" width="10" style="196" customWidth="1"/>
    <col min="259" max="259" width="5.53125" style="196" customWidth="1"/>
    <col min="260" max="260" width="5" style="196" customWidth="1"/>
    <col min="261" max="261" width="8.1328125" style="196" customWidth="1"/>
    <col min="262" max="262" width="12.46484375" style="196" customWidth="1"/>
    <col min="263" max="263" width="10" style="196" customWidth="1"/>
    <col min="264" max="264" width="5.53125" style="196" customWidth="1"/>
    <col min="265" max="265" width="5" style="196" customWidth="1"/>
    <col min="266" max="512" width="9.1328125" style="196"/>
    <col min="513" max="513" width="20.53125" style="196" customWidth="1"/>
    <col min="514" max="514" width="10" style="196" customWidth="1"/>
    <col min="515" max="515" width="5.53125" style="196" customWidth="1"/>
    <col min="516" max="516" width="5" style="196" customWidth="1"/>
    <col min="517" max="517" width="8.1328125" style="196" customWidth="1"/>
    <col min="518" max="518" width="12.46484375" style="196" customWidth="1"/>
    <col min="519" max="519" width="10" style="196" customWidth="1"/>
    <col min="520" max="520" width="5.53125" style="196" customWidth="1"/>
    <col min="521" max="521" width="5" style="196" customWidth="1"/>
    <col min="522" max="768" width="9.1328125" style="196"/>
    <col min="769" max="769" width="20.53125" style="196" customWidth="1"/>
    <col min="770" max="770" width="10" style="196" customWidth="1"/>
    <col min="771" max="771" width="5.53125" style="196" customWidth="1"/>
    <col min="772" max="772" width="5" style="196" customWidth="1"/>
    <col min="773" max="773" width="8.1328125" style="196" customWidth="1"/>
    <col min="774" max="774" width="12.46484375" style="196" customWidth="1"/>
    <col min="775" max="775" width="10" style="196" customWidth="1"/>
    <col min="776" max="776" width="5.53125" style="196" customWidth="1"/>
    <col min="777" max="777" width="5" style="196" customWidth="1"/>
    <col min="778" max="1024" width="9.1328125" style="196"/>
    <col min="1025" max="1025" width="20.53125" style="196" customWidth="1"/>
    <col min="1026" max="1026" width="10" style="196" customWidth="1"/>
    <col min="1027" max="1027" width="5.53125" style="196" customWidth="1"/>
    <col min="1028" max="1028" width="5" style="196" customWidth="1"/>
    <col min="1029" max="1029" width="8.1328125" style="196" customWidth="1"/>
    <col min="1030" max="1030" width="12.46484375" style="196" customWidth="1"/>
    <col min="1031" max="1031" width="10" style="196" customWidth="1"/>
    <col min="1032" max="1032" width="5.53125" style="196" customWidth="1"/>
    <col min="1033" max="1033" width="5" style="196" customWidth="1"/>
    <col min="1034" max="1280" width="9.1328125" style="196"/>
    <col min="1281" max="1281" width="20.53125" style="196" customWidth="1"/>
    <col min="1282" max="1282" width="10" style="196" customWidth="1"/>
    <col min="1283" max="1283" width="5.53125" style="196" customWidth="1"/>
    <col min="1284" max="1284" width="5" style="196" customWidth="1"/>
    <col min="1285" max="1285" width="8.1328125" style="196" customWidth="1"/>
    <col min="1286" max="1286" width="12.46484375" style="196" customWidth="1"/>
    <col min="1287" max="1287" width="10" style="196" customWidth="1"/>
    <col min="1288" max="1288" width="5.53125" style="196" customWidth="1"/>
    <col min="1289" max="1289" width="5" style="196" customWidth="1"/>
    <col min="1290" max="1536" width="9.1328125" style="196"/>
    <col min="1537" max="1537" width="20.53125" style="196" customWidth="1"/>
    <col min="1538" max="1538" width="10" style="196" customWidth="1"/>
    <col min="1539" max="1539" width="5.53125" style="196" customWidth="1"/>
    <col min="1540" max="1540" width="5" style="196" customWidth="1"/>
    <col min="1541" max="1541" width="8.1328125" style="196" customWidth="1"/>
    <col min="1542" max="1542" width="12.46484375" style="196" customWidth="1"/>
    <col min="1543" max="1543" width="10" style="196" customWidth="1"/>
    <col min="1544" max="1544" width="5.53125" style="196" customWidth="1"/>
    <col min="1545" max="1545" width="5" style="196" customWidth="1"/>
    <col min="1546" max="1792" width="9.1328125" style="196"/>
    <col min="1793" max="1793" width="20.53125" style="196" customWidth="1"/>
    <col min="1794" max="1794" width="10" style="196" customWidth="1"/>
    <col min="1795" max="1795" width="5.53125" style="196" customWidth="1"/>
    <col min="1796" max="1796" width="5" style="196" customWidth="1"/>
    <col min="1797" max="1797" width="8.1328125" style="196" customWidth="1"/>
    <col min="1798" max="1798" width="12.46484375" style="196" customWidth="1"/>
    <col min="1799" max="1799" width="10" style="196" customWidth="1"/>
    <col min="1800" max="1800" width="5.53125" style="196" customWidth="1"/>
    <col min="1801" max="1801" width="5" style="196" customWidth="1"/>
    <col min="1802" max="2048" width="9.1328125" style="196"/>
    <col min="2049" max="2049" width="20.53125" style="196" customWidth="1"/>
    <col min="2050" max="2050" width="10" style="196" customWidth="1"/>
    <col min="2051" max="2051" width="5.53125" style="196" customWidth="1"/>
    <col min="2052" max="2052" width="5" style="196" customWidth="1"/>
    <col min="2053" max="2053" width="8.1328125" style="196" customWidth="1"/>
    <col min="2054" max="2054" width="12.46484375" style="196" customWidth="1"/>
    <col min="2055" max="2055" width="10" style="196" customWidth="1"/>
    <col min="2056" max="2056" width="5.53125" style="196" customWidth="1"/>
    <col min="2057" max="2057" width="5" style="196" customWidth="1"/>
    <col min="2058" max="2304" width="9.1328125" style="196"/>
    <col min="2305" max="2305" width="20.53125" style="196" customWidth="1"/>
    <col min="2306" max="2306" width="10" style="196" customWidth="1"/>
    <col min="2307" max="2307" width="5.53125" style="196" customWidth="1"/>
    <col min="2308" max="2308" width="5" style="196" customWidth="1"/>
    <col min="2309" max="2309" width="8.1328125" style="196" customWidth="1"/>
    <col min="2310" max="2310" width="12.46484375" style="196" customWidth="1"/>
    <col min="2311" max="2311" width="10" style="196" customWidth="1"/>
    <col min="2312" max="2312" width="5.53125" style="196" customWidth="1"/>
    <col min="2313" max="2313" width="5" style="196" customWidth="1"/>
    <col min="2314" max="2560" width="9.1328125" style="196"/>
    <col min="2561" max="2561" width="20.53125" style="196" customWidth="1"/>
    <col min="2562" max="2562" width="10" style="196" customWidth="1"/>
    <col min="2563" max="2563" width="5.53125" style="196" customWidth="1"/>
    <col min="2564" max="2564" width="5" style="196" customWidth="1"/>
    <col min="2565" max="2565" width="8.1328125" style="196" customWidth="1"/>
    <col min="2566" max="2566" width="12.46484375" style="196" customWidth="1"/>
    <col min="2567" max="2567" width="10" style="196" customWidth="1"/>
    <col min="2568" max="2568" width="5.53125" style="196" customWidth="1"/>
    <col min="2569" max="2569" width="5" style="196" customWidth="1"/>
    <col min="2570" max="2816" width="9.1328125" style="196"/>
    <col min="2817" max="2817" width="20.53125" style="196" customWidth="1"/>
    <col min="2818" max="2818" width="10" style="196" customWidth="1"/>
    <col min="2819" max="2819" width="5.53125" style="196" customWidth="1"/>
    <col min="2820" max="2820" width="5" style="196" customWidth="1"/>
    <col min="2821" max="2821" width="8.1328125" style="196" customWidth="1"/>
    <col min="2822" max="2822" width="12.46484375" style="196" customWidth="1"/>
    <col min="2823" max="2823" width="10" style="196" customWidth="1"/>
    <col min="2824" max="2824" width="5.53125" style="196" customWidth="1"/>
    <col min="2825" max="2825" width="5" style="196" customWidth="1"/>
    <col min="2826" max="3072" width="9.1328125" style="196"/>
    <col min="3073" max="3073" width="20.53125" style="196" customWidth="1"/>
    <col min="3074" max="3074" width="10" style="196" customWidth="1"/>
    <col min="3075" max="3075" width="5.53125" style="196" customWidth="1"/>
    <col min="3076" max="3076" width="5" style="196" customWidth="1"/>
    <col min="3077" max="3077" width="8.1328125" style="196" customWidth="1"/>
    <col min="3078" max="3078" width="12.46484375" style="196" customWidth="1"/>
    <col min="3079" max="3079" width="10" style="196" customWidth="1"/>
    <col min="3080" max="3080" width="5.53125" style="196" customWidth="1"/>
    <col min="3081" max="3081" width="5" style="196" customWidth="1"/>
    <col min="3082" max="3328" width="9.1328125" style="196"/>
    <col min="3329" max="3329" width="20.53125" style="196" customWidth="1"/>
    <col min="3330" max="3330" width="10" style="196" customWidth="1"/>
    <col min="3331" max="3331" width="5.53125" style="196" customWidth="1"/>
    <col min="3332" max="3332" width="5" style="196" customWidth="1"/>
    <col min="3333" max="3333" width="8.1328125" style="196" customWidth="1"/>
    <col min="3334" max="3334" width="12.46484375" style="196" customWidth="1"/>
    <col min="3335" max="3335" width="10" style="196" customWidth="1"/>
    <col min="3336" max="3336" width="5.53125" style="196" customWidth="1"/>
    <col min="3337" max="3337" width="5" style="196" customWidth="1"/>
    <col min="3338" max="3584" width="9.1328125" style="196"/>
    <col min="3585" max="3585" width="20.53125" style="196" customWidth="1"/>
    <col min="3586" max="3586" width="10" style="196" customWidth="1"/>
    <col min="3587" max="3587" width="5.53125" style="196" customWidth="1"/>
    <col min="3588" max="3588" width="5" style="196" customWidth="1"/>
    <col min="3589" max="3589" width="8.1328125" style="196" customWidth="1"/>
    <col min="3590" max="3590" width="12.46484375" style="196" customWidth="1"/>
    <col min="3591" max="3591" width="10" style="196" customWidth="1"/>
    <col min="3592" max="3592" width="5.53125" style="196" customWidth="1"/>
    <col min="3593" max="3593" width="5" style="196" customWidth="1"/>
    <col min="3594" max="3840" width="9.1328125" style="196"/>
    <col min="3841" max="3841" width="20.53125" style="196" customWidth="1"/>
    <col min="3842" max="3842" width="10" style="196" customWidth="1"/>
    <col min="3843" max="3843" width="5.53125" style="196" customWidth="1"/>
    <col min="3844" max="3844" width="5" style="196" customWidth="1"/>
    <col min="3845" max="3845" width="8.1328125" style="196" customWidth="1"/>
    <col min="3846" max="3846" width="12.46484375" style="196" customWidth="1"/>
    <col min="3847" max="3847" width="10" style="196" customWidth="1"/>
    <col min="3848" max="3848" width="5.53125" style="196" customWidth="1"/>
    <col min="3849" max="3849" width="5" style="196" customWidth="1"/>
    <col min="3850" max="4096" width="9.1328125" style="196"/>
    <col min="4097" max="4097" width="20.53125" style="196" customWidth="1"/>
    <col min="4098" max="4098" width="10" style="196" customWidth="1"/>
    <col min="4099" max="4099" width="5.53125" style="196" customWidth="1"/>
    <col min="4100" max="4100" width="5" style="196" customWidth="1"/>
    <col min="4101" max="4101" width="8.1328125" style="196" customWidth="1"/>
    <col min="4102" max="4102" width="12.46484375" style="196" customWidth="1"/>
    <col min="4103" max="4103" width="10" style="196" customWidth="1"/>
    <col min="4104" max="4104" width="5.53125" style="196" customWidth="1"/>
    <col min="4105" max="4105" width="5" style="196" customWidth="1"/>
    <col min="4106" max="4352" width="9.1328125" style="196"/>
    <col min="4353" max="4353" width="20.53125" style="196" customWidth="1"/>
    <col min="4354" max="4354" width="10" style="196" customWidth="1"/>
    <col min="4355" max="4355" width="5.53125" style="196" customWidth="1"/>
    <col min="4356" max="4356" width="5" style="196" customWidth="1"/>
    <col min="4357" max="4357" width="8.1328125" style="196" customWidth="1"/>
    <col min="4358" max="4358" width="12.46484375" style="196" customWidth="1"/>
    <col min="4359" max="4359" width="10" style="196" customWidth="1"/>
    <col min="4360" max="4360" width="5.53125" style="196" customWidth="1"/>
    <col min="4361" max="4361" width="5" style="196" customWidth="1"/>
    <col min="4362" max="4608" width="9.1328125" style="196"/>
    <col min="4609" max="4609" width="20.53125" style="196" customWidth="1"/>
    <col min="4610" max="4610" width="10" style="196" customWidth="1"/>
    <col min="4611" max="4611" width="5.53125" style="196" customWidth="1"/>
    <col min="4612" max="4612" width="5" style="196" customWidth="1"/>
    <col min="4613" max="4613" width="8.1328125" style="196" customWidth="1"/>
    <col min="4614" max="4614" width="12.46484375" style="196" customWidth="1"/>
    <col min="4615" max="4615" width="10" style="196" customWidth="1"/>
    <col min="4616" max="4616" width="5.53125" style="196" customWidth="1"/>
    <col min="4617" max="4617" width="5" style="196" customWidth="1"/>
    <col min="4618" max="4864" width="9.1328125" style="196"/>
    <col min="4865" max="4865" width="20.53125" style="196" customWidth="1"/>
    <col min="4866" max="4866" width="10" style="196" customWidth="1"/>
    <col min="4867" max="4867" width="5.53125" style="196" customWidth="1"/>
    <col min="4868" max="4868" width="5" style="196" customWidth="1"/>
    <col min="4869" max="4869" width="8.1328125" style="196" customWidth="1"/>
    <col min="4870" max="4870" width="12.46484375" style="196" customWidth="1"/>
    <col min="4871" max="4871" width="10" style="196" customWidth="1"/>
    <col min="4872" max="4872" width="5.53125" style="196" customWidth="1"/>
    <col min="4873" max="4873" width="5" style="196" customWidth="1"/>
    <col min="4874" max="5120" width="9.1328125" style="196"/>
    <col min="5121" max="5121" width="20.53125" style="196" customWidth="1"/>
    <col min="5122" max="5122" width="10" style="196" customWidth="1"/>
    <col min="5123" max="5123" width="5.53125" style="196" customWidth="1"/>
    <col min="5124" max="5124" width="5" style="196" customWidth="1"/>
    <col min="5125" max="5125" width="8.1328125" style="196" customWidth="1"/>
    <col min="5126" max="5126" width="12.46484375" style="196" customWidth="1"/>
    <col min="5127" max="5127" width="10" style="196" customWidth="1"/>
    <col min="5128" max="5128" width="5.53125" style="196" customWidth="1"/>
    <col min="5129" max="5129" width="5" style="196" customWidth="1"/>
    <col min="5130" max="5376" width="9.1328125" style="196"/>
    <col min="5377" max="5377" width="20.53125" style="196" customWidth="1"/>
    <col min="5378" max="5378" width="10" style="196" customWidth="1"/>
    <col min="5379" max="5379" width="5.53125" style="196" customWidth="1"/>
    <col min="5380" max="5380" width="5" style="196" customWidth="1"/>
    <col min="5381" max="5381" width="8.1328125" style="196" customWidth="1"/>
    <col min="5382" max="5382" width="12.46484375" style="196" customWidth="1"/>
    <col min="5383" max="5383" width="10" style="196" customWidth="1"/>
    <col min="5384" max="5384" width="5.53125" style="196" customWidth="1"/>
    <col min="5385" max="5385" width="5" style="196" customWidth="1"/>
    <col min="5386" max="5632" width="9.1328125" style="196"/>
    <col min="5633" max="5633" width="20.53125" style="196" customWidth="1"/>
    <col min="5634" max="5634" width="10" style="196" customWidth="1"/>
    <col min="5635" max="5635" width="5.53125" style="196" customWidth="1"/>
    <col min="5636" max="5636" width="5" style="196" customWidth="1"/>
    <col min="5637" max="5637" width="8.1328125" style="196" customWidth="1"/>
    <col min="5638" max="5638" width="12.46484375" style="196" customWidth="1"/>
    <col min="5639" max="5639" width="10" style="196" customWidth="1"/>
    <col min="5640" max="5640" width="5.53125" style="196" customWidth="1"/>
    <col min="5641" max="5641" width="5" style="196" customWidth="1"/>
    <col min="5642" max="5888" width="9.1328125" style="196"/>
    <col min="5889" max="5889" width="20.53125" style="196" customWidth="1"/>
    <col min="5890" max="5890" width="10" style="196" customWidth="1"/>
    <col min="5891" max="5891" width="5.53125" style="196" customWidth="1"/>
    <col min="5892" max="5892" width="5" style="196" customWidth="1"/>
    <col min="5893" max="5893" width="8.1328125" style="196" customWidth="1"/>
    <col min="5894" max="5894" width="12.46484375" style="196" customWidth="1"/>
    <col min="5895" max="5895" width="10" style="196" customWidth="1"/>
    <col min="5896" max="5896" width="5.53125" style="196" customWidth="1"/>
    <col min="5897" max="5897" width="5" style="196" customWidth="1"/>
    <col min="5898" max="6144" width="9.1328125" style="196"/>
    <col min="6145" max="6145" width="20.53125" style="196" customWidth="1"/>
    <col min="6146" max="6146" width="10" style="196" customWidth="1"/>
    <col min="6147" max="6147" width="5.53125" style="196" customWidth="1"/>
    <col min="6148" max="6148" width="5" style="196" customWidth="1"/>
    <col min="6149" max="6149" width="8.1328125" style="196" customWidth="1"/>
    <col min="6150" max="6150" width="12.46484375" style="196" customWidth="1"/>
    <col min="6151" max="6151" width="10" style="196" customWidth="1"/>
    <col min="6152" max="6152" width="5.53125" style="196" customWidth="1"/>
    <col min="6153" max="6153" width="5" style="196" customWidth="1"/>
    <col min="6154" max="6400" width="9.1328125" style="196"/>
    <col min="6401" max="6401" width="20.53125" style="196" customWidth="1"/>
    <col min="6402" max="6402" width="10" style="196" customWidth="1"/>
    <col min="6403" max="6403" width="5.53125" style="196" customWidth="1"/>
    <col min="6404" max="6404" width="5" style="196" customWidth="1"/>
    <col min="6405" max="6405" width="8.1328125" style="196" customWidth="1"/>
    <col min="6406" max="6406" width="12.46484375" style="196" customWidth="1"/>
    <col min="6407" max="6407" width="10" style="196" customWidth="1"/>
    <col min="6408" max="6408" width="5.53125" style="196" customWidth="1"/>
    <col min="6409" max="6409" width="5" style="196" customWidth="1"/>
    <col min="6410" max="6656" width="9.1328125" style="196"/>
    <col min="6657" max="6657" width="20.53125" style="196" customWidth="1"/>
    <col min="6658" max="6658" width="10" style="196" customWidth="1"/>
    <col min="6659" max="6659" width="5.53125" style="196" customWidth="1"/>
    <col min="6660" max="6660" width="5" style="196" customWidth="1"/>
    <col min="6661" max="6661" width="8.1328125" style="196" customWidth="1"/>
    <col min="6662" max="6662" width="12.46484375" style="196" customWidth="1"/>
    <col min="6663" max="6663" width="10" style="196" customWidth="1"/>
    <col min="6664" max="6664" width="5.53125" style="196" customWidth="1"/>
    <col min="6665" max="6665" width="5" style="196" customWidth="1"/>
    <col min="6666" max="6912" width="9.1328125" style="196"/>
    <col min="6913" max="6913" width="20.53125" style="196" customWidth="1"/>
    <col min="6914" max="6914" width="10" style="196" customWidth="1"/>
    <col min="6915" max="6915" width="5.53125" style="196" customWidth="1"/>
    <col min="6916" max="6916" width="5" style="196" customWidth="1"/>
    <col min="6917" max="6917" width="8.1328125" style="196" customWidth="1"/>
    <col min="6918" max="6918" width="12.46484375" style="196" customWidth="1"/>
    <col min="6919" max="6919" width="10" style="196" customWidth="1"/>
    <col min="6920" max="6920" width="5.53125" style="196" customWidth="1"/>
    <col min="6921" max="6921" width="5" style="196" customWidth="1"/>
    <col min="6922" max="7168" width="9.1328125" style="196"/>
    <col min="7169" max="7169" width="20.53125" style="196" customWidth="1"/>
    <col min="7170" max="7170" width="10" style="196" customWidth="1"/>
    <col min="7171" max="7171" width="5.53125" style="196" customWidth="1"/>
    <col min="7172" max="7172" width="5" style="196" customWidth="1"/>
    <col min="7173" max="7173" width="8.1328125" style="196" customWidth="1"/>
    <col min="7174" max="7174" width="12.46484375" style="196" customWidth="1"/>
    <col min="7175" max="7175" width="10" style="196" customWidth="1"/>
    <col min="7176" max="7176" width="5.53125" style="196" customWidth="1"/>
    <col min="7177" max="7177" width="5" style="196" customWidth="1"/>
    <col min="7178" max="7424" width="9.1328125" style="196"/>
    <col min="7425" max="7425" width="20.53125" style="196" customWidth="1"/>
    <col min="7426" max="7426" width="10" style="196" customWidth="1"/>
    <col min="7427" max="7427" width="5.53125" style="196" customWidth="1"/>
    <col min="7428" max="7428" width="5" style="196" customWidth="1"/>
    <col min="7429" max="7429" width="8.1328125" style="196" customWidth="1"/>
    <col min="7430" max="7430" width="12.46484375" style="196" customWidth="1"/>
    <col min="7431" max="7431" width="10" style="196" customWidth="1"/>
    <col min="7432" max="7432" width="5.53125" style="196" customWidth="1"/>
    <col min="7433" max="7433" width="5" style="196" customWidth="1"/>
    <col min="7434" max="7680" width="9.1328125" style="196"/>
    <col min="7681" max="7681" width="20.53125" style="196" customWidth="1"/>
    <col min="7682" max="7682" width="10" style="196" customWidth="1"/>
    <col min="7683" max="7683" width="5.53125" style="196" customWidth="1"/>
    <col min="7684" max="7684" width="5" style="196" customWidth="1"/>
    <col min="7685" max="7685" width="8.1328125" style="196" customWidth="1"/>
    <col min="7686" max="7686" width="12.46484375" style="196" customWidth="1"/>
    <col min="7687" max="7687" width="10" style="196" customWidth="1"/>
    <col min="7688" max="7688" width="5.53125" style="196" customWidth="1"/>
    <col min="7689" max="7689" width="5" style="196" customWidth="1"/>
    <col min="7690" max="7936" width="9.1328125" style="196"/>
    <col min="7937" max="7937" width="20.53125" style="196" customWidth="1"/>
    <col min="7938" max="7938" width="10" style="196" customWidth="1"/>
    <col min="7939" max="7939" width="5.53125" style="196" customWidth="1"/>
    <col min="7940" max="7940" width="5" style="196" customWidth="1"/>
    <col min="7941" max="7941" width="8.1328125" style="196" customWidth="1"/>
    <col min="7942" max="7942" width="12.46484375" style="196" customWidth="1"/>
    <col min="7943" max="7943" width="10" style="196" customWidth="1"/>
    <col min="7944" max="7944" width="5.53125" style="196" customWidth="1"/>
    <col min="7945" max="7945" width="5" style="196" customWidth="1"/>
    <col min="7946" max="8192" width="9.1328125" style="196"/>
    <col min="8193" max="8193" width="20.53125" style="196" customWidth="1"/>
    <col min="8194" max="8194" width="10" style="196" customWidth="1"/>
    <col min="8195" max="8195" width="5.53125" style="196" customWidth="1"/>
    <col min="8196" max="8196" width="5" style="196" customWidth="1"/>
    <col min="8197" max="8197" width="8.1328125" style="196" customWidth="1"/>
    <col min="8198" max="8198" width="12.46484375" style="196" customWidth="1"/>
    <col min="8199" max="8199" width="10" style="196" customWidth="1"/>
    <col min="8200" max="8200" width="5.53125" style="196" customWidth="1"/>
    <col min="8201" max="8201" width="5" style="196" customWidth="1"/>
    <col min="8202" max="8448" width="9.1328125" style="196"/>
    <col min="8449" max="8449" width="20.53125" style="196" customWidth="1"/>
    <col min="8450" max="8450" width="10" style="196" customWidth="1"/>
    <col min="8451" max="8451" width="5.53125" style="196" customWidth="1"/>
    <col min="8452" max="8452" width="5" style="196" customWidth="1"/>
    <col min="8453" max="8453" width="8.1328125" style="196" customWidth="1"/>
    <col min="8454" max="8454" width="12.46484375" style="196" customWidth="1"/>
    <col min="8455" max="8455" width="10" style="196" customWidth="1"/>
    <col min="8456" max="8456" width="5.53125" style="196" customWidth="1"/>
    <col min="8457" max="8457" width="5" style="196" customWidth="1"/>
    <col min="8458" max="8704" width="9.1328125" style="196"/>
    <col min="8705" max="8705" width="20.53125" style="196" customWidth="1"/>
    <col min="8706" max="8706" width="10" style="196" customWidth="1"/>
    <col min="8707" max="8707" width="5.53125" style="196" customWidth="1"/>
    <col min="8708" max="8708" width="5" style="196" customWidth="1"/>
    <col min="8709" max="8709" width="8.1328125" style="196" customWidth="1"/>
    <col min="8710" max="8710" width="12.46484375" style="196" customWidth="1"/>
    <col min="8711" max="8711" width="10" style="196" customWidth="1"/>
    <col min="8712" max="8712" width="5.53125" style="196" customWidth="1"/>
    <col min="8713" max="8713" width="5" style="196" customWidth="1"/>
    <col min="8714" max="8960" width="9.1328125" style="196"/>
    <col min="8961" max="8961" width="20.53125" style="196" customWidth="1"/>
    <col min="8962" max="8962" width="10" style="196" customWidth="1"/>
    <col min="8963" max="8963" width="5.53125" style="196" customWidth="1"/>
    <col min="8964" max="8964" width="5" style="196" customWidth="1"/>
    <col min="8965" max="8965" width="8.1328125" style="196" customWidth="1"/>
    <col min="8966" max="8966" width="12.46484375" style="196" customWidth="1"/>
    <col min="8967" max="8967" width="10" style="196" customWidth="1"/>
    <col min="8968" max="8968" width="5.53125" style="196" customWidth="1"/>
    <col min="8969" max="8969" width="5" style="196" customWidth="1"/>
    <col min="8970" max="9216" width="9.1328125" style="196"/>
    <col min="9217" max="9217" width="20.53125" style="196" customWidth="1"/>
    <col min="9218" max="9218" width="10" style="196" customWidth="1"/>
    <col min="9219" max="9219" width="5.53125" style="196" customWidth="1"/>
    <col min="9220" max="9220" width="5" style="196" customWidth="1"/>
    <col min="9221" max="9221" width="8.1328125" style="196" customWidth="1"/>
    <col min="9222" max="9222" width="12.46484375" style="196" customWidth="1"/>
    <col min="9223" max="9223" width="10" style="196" customWidth="1"/>
    <col min="9224" max="9224" width="5.53125" style="196" customWidth="1"/>
    <col min="9225" max="9225" width="5" style="196" customWidth="1"/>
    <col min="9226" max="9472" width="9.1328125" style="196"/>
    <col min="9473" max="9473" width="20.53125" style="196" customWidth="1"/>
    <col min="9474" max="9474" width="10" style="196" customWidth="1"/>
    <col min="9475" max="9475" width="5.53125" style="196" customWidth="1"/>
    <col min="9476" max="9476" width="5" style="196" customWidth="1"/>
    <col min="9477" max="9477" width="8.1328125" style="196" customWidth="1"/>
    <col min="9478" max="9478" width="12.46484375" style="196" customWidth="1"/>
    <col min="9479" max="9479" width="10" style="196" customWidth="1"/>
    <col min="9480" max="9480" width="5.53125" style="196" customWidth="1"/>
    <col min="9481" max="9481" width="5" style="196" customWidth="1"/>
    <col min="9482" max="9728" width="9.1328125" style="196"/>
    <col min="9729" max="9729" width="20.53125" style="196" customWidth="1"/>
    <col min="9730" max="9730" width="10" style="196" customWidth="1"/>
    <col min="9731" max="9731" width="5.53125" style="196" customWidth="1"/>
    <col min="9732" max="9732" width="5" style="196" customWidth="1"/>
    <col min="9733" max="9733" width="8.1328125" style="196" customWidth="1"/>
    <col min="9734" max="9734" width="12.46484375" style="196" customWidth="1"/>
    <col min="9735" max="9735" width="10" style="196" customWidth="1"/>
    <col min="9736" max="9736" width="5.53125" style="196" customWidth="1"/>
    <col min="9737" max="9737" width="5" style="196" customWidth="1"/>
    <col min="9738" max="9984" width="9.1328125" style="196"/>
    <col min="9985" max="9985" width="20.53125" style="196" customWidth="1"/>
    <col min="9986" max="9986" width="10" style="196" customWidth="1"/>
    <col min="9987" max="9987" width="5.53125" style="196" customWidth="1"/>
    <col min="9988" max="9988" width="5" style="196" customWidth="1"/>
    <col min="9989" max="9989" width="8.1328125" style="196" customWidth="1"/>
    <col min="9990" max="9990" width="12.46484375" style="196" customWidth="1"/>
    <col min="9991" max="9991" width="10" style="196" customWidth="1"/>
    <col min="9992" max="9992" width="5.53125" style="196" customWidth="1"/>
    <col min="9993" max="9993" width="5" style="196" customWidth="1"/>
    <col min="9994" max="10240" width="9.1328125" style="196"/>
    <col min="10241" max="10241" width="20.53125" style="196" customWidth="1"/>
    <col min="10242" max="10242" width="10" style="196" customWidth="1"/>
    <col min="10243" max="10243" width="5.53125" style="196" customWidth="1"/>
    <col min="10244" max="10244" width="5" style="196" customWidth="1"/>
    <col min="10245" max="10245" width="8.1328125" style="196" customWidth="1"/>
    <col min="10246" max="10246" width="12.46484375" style="196" customWidth="1"/>
    <col min="10247" max="10247" width="10" style="196" customWidth="1"/>
    <col min="10248" max="10248" width="5.53125" style="196" customWidth="1"/>
    <col min="10249" max="10249" width="5" style="196" customWidth="1"/>
    <col min="10250" max="10496" width="9.1328125" style="196"/>
    <col min="10497" max="10497" width="20.53125" style="196" customWidth="1"/>
    <col min="10498" max="10498" width="10" style="196" customWidth="1"/>
    <col min="10499" max="10499" width="5.53125" style="196" customWidth="1"/>
    <col min="10500" max="10500" width="5" style="196" customWidth="1"/>
    <col min="10501" max="10501" width="8.1328125" style="196" customWidth="1"/>
    <col min="10502" max="10502" width="12.46484375" style="196" customWidth="1"/>
    <col min="10503" max="10503" width="10" style="196" customWidth="1"/>
    <col min="10504" max="10504" width="5.53125" style="196" customWidth="1"/>
    <col min="10505" max="10505" width="5" style="196" customWidth="1"/>
    <col min="10506" max="10752" width="9.1328125" style="196"/>
    <col min="10753" max="10753" width="20.53125" style="196" customWidth="1"/>
    <col min="10754" max="10754" width="10" style="196" customWidth="1"/>
    <col min="10755" max="10755" width="5.53125" style="196" customWidth="1"/>
    <col min="10756" max="10756" width="5" style="196" customWidth="1"/>
    <col min="10757" max="10757" width="8.1328125" style="196" customWidth="1"/>
    <col min="10758" max="10758" width="12.46484375" style="196" customWidth="1"/>
    <col min="10759" max="10759" width="10" style="196" customWidth="1"/>
    <col min="10760" max="10760" width="5.53125" style="196" customWidth="1"/>
    <col min="10761" max="10761" width="5" style="196" customWidth="1"/>
    <col min="10762" max="11008" width="9.1328125" style="196"/>
    <col min="11009" max="11009" width="20.53125" style="196" customWidth="1"/>
    <col min="11010" max="11010" width="10" style="196" customWidth="1"/>
    <col min="11011" max="11011" width="5.53125" style="196" customWidth="1"/>
    <col min="11012" max="11012" width="5" style="196" customWidth="1"/>
    <col min="11013" max="11013" width="8.1328125" style="196" customWidth="1"/>
    <col min="11014" max="11014" width="12.46484375" style="196" customWidth="1"/>
    <col min="11015" max="11015" width="10" style="196" customWidth="1"/>
    <col min="11016" max="11016" width="5.53125" style="196" customWidth="1"/>
    <col min="11017" max="11017" width="5" style="196" customWidth="1"/>
    <col min="11018" max="11264" width="9.1328125" style="196"/>
    <col min="11265" max="11265" width="20.53125" style="196" customWidth="1"/>
    <col min="11266" max="11266" width="10" style="196" customWidth="1"/>
    <col min="11267" max="11267" width="5.53125" style="196" customWidth="1"/>
    <col min="11268" max="11268" width="5" style="196" customWidth="1"/>
    <col min="11269" max="11269" width="8.1328125" style="196" customWidth="1"/>
    <col min="11270" max="11270" width="12.46484375" style="196" customWidth="1"/>
    <col min="11271" max="11271" width="10" style="196" customWidth="1"/>
    <col min="11272" max="11272" width="5.53125" style="196" customWidth="1"/>
    <col min="11273" max="11273" width="5" style="196" customWidth="1"/>
    <col min="11274" max="11520" width="9.1328125" style="196"/>
    <col min="11521" max="11521" width="20.53125" style="196" customWidth="1"/>
    <col min="11522" max="11522" width="10" style="196" customWidth="1"/>
    <col min="11523" max="11523" width="5.53125" style="196" customWidth="1"/>
    <col min="11524" max="11524" width="5" style="196" customWidth="1"/>
    <col min="11525" max="11525" width="8.1328125" style="196" customWidth="1"/>
    <col min="11526" max="11526" width="12.46484375" style="196" customWidth="1"/>
    <col min="11527" max="11527" width="10" style="196" customWidth="1"/>
    <col min="11528" max="11528" width="5.53125" style="196" customWidth="1"/>
    <col min="11529" max="11529" width="5" style="196" customWidth="1"/>
    <col min="11530" max="11776" width="9.1328125" style="196"/>
    <col min="11777" max="11777" width="20.53125" style="196" customWidth="1"/>
    <col min="11778" max="11778" width="10" style="196" customWidth="1"/>
    <col min="11779" max="11779" width="5.53125" style="196" customWidth="1"/>
    <col min="11780" max="11780" width="5" style="196" customWidth="1"/>
    <col min="11781" max="11781" width="8.1328125" style="196" customWidth="1"/>
    <col min="11782" max="11782" width="12.46484375" style="196" customWidth="1"/>
    <col min="11783" max="11783" width="10" style="196" customWidth="1"/>
    <col min="11784" max="11784" width="5.53125" style="196" customWidth="1"/>
    <col min="11785" max="11785" width="5" style="196" customWidth="1"/>
    <col min="11786" max="12032" width="9.1328125" style="196"/>
    <col min="12033" max="12033" width="20.53125" style="196" customWidth="1"/>
    <col min="12034" max="12034" width="10" style="196" customWidth="1"/>
    <col min="12035" max="12035" width="5.53125" style="196" customWidth="1"/>
    <col min="12036" max="12036" width="5" style="196" customWidth="1"/>
    <col min="12037" max="12037" width="8.1328125" style="196" customWidth="1"/>
    <col min="12038" max="12038" width="12.46484375" style="196" customWidth="1"/>
    <col min="12039" max="12039" width="10" style="196" customWidth="1"/>
    <col min="12040" max="12040" width="5.53125" style="196" customWidth="1"/>
    <col min="12041" max="12041" width="5" style="196" customWidth="1"/>
    <col min="12042" max="12288" width="9.1328125" style="196"/>
    <col min="12289" max="12289" width="20.53125" style="196" customWidth="1"/>
    <col min="12290" max="12290" width="10" style="196" customWidth="1"/>
    <col min="12291" max="12291" width="5.53125" style="196" customWidth="1"/>
    <col min="12292" max="12292" width="5" style="196" customWidth="1"/>
    <col min="12293" max="12293" width="8.1328125" style="196" customWidth="1"/>
    <col min="12294" max="12294" width="12.46484375" style="196" customWidth="1"/>
    <col min="12295" max="12295" width="10" style="196" customWidth="1"/>
    <col min="12296" max="12296" width="5.53125" style="196" customWidth="1"/>
    <col min="12297" max="12297" width="5" style="196" customWidth="1"/>
    <col min="12298" max="12544" width="9.1328125" style="196"/>
    <col min="12545" max="12545" width="20.53125" style="196" customWidth="1"/>
    <col min="12546" max="12546" width="10" style="196" customWidth="1"/>
    <col min="12547" max="12547" width="5.53125" style="196" customWidth="1"/>
    <col min="12548" max="12548" width="5" style="196" customWidth="1"/>
    <col min="12549" max="12549" width="8.1328125" style="196" customWidth="1"/>
    <col min="12550" max="12550" width="12.46484375" style="196" customWidth="1"/>
    <col min="12551" max="12551" width="10" style="196" customWidth="1"/>
    <col min="12552" max="12552" width="5.53125" style="196" customWidth="1"/>
    <col min="12553" max="12553" width="5" style="196" customWidth="1"/>
    <col min="12554" max="12800" width="9.1328125" style="196"/>
    <col min="12801" max="12801" width="20.53125" style="196" customWidth="1"/>
    <col min="12802" max="12802" width="10" style="196" customWidth="1"/>
    <col min="12803" max="12803" width="5.53125" style="196" customWidth="1"/>
    <col min="12804" max="12804" width="5" style="196" customWidth="1"/>
    <col min="12805" max="12805" width="8.1328125" style="196" customWidth="1"/>
    <col min="12806" max="12806" width="12.46484375" style="196" customWidth="1"/>
    <col min="12807" max="12807" width="10" style="196" customWidth="1"/>
    <col min="12808" max="12808" width="5.53125" style="196" customWidth="1"/>
    <col min="12809" max="12809" width="5" style="196" customWidth="1"/>
    <col min="12810" max="13056" width="9.1328125" style="196"/>
    <col min="13057" max="13057" width="20.53125" style="196" customWidth="1"/>
    <col min="13058" max="13058" width="10" style="196" customWidth="1"/>
    <col min="13059" max="13059" width="5.53125" style="196" customWidth="1"/>
    <col min="13060" max="13060" width="5" style="196" customWidth="1"/>
    <col min="13061" max="13061" width="8.1328125" style="196" customWidth="1"/>
    <col min="13062" max="13062" width="12.46484375" style="196" customWidth="1"/>
    <col min="13063" max="13063" width="10" style="196" customWidth="1"/>
    <col min="13064" max="13064" width="5.53125" style="196" customWidth="1"/>
    <col min="13065" max="13065" width="5" style="196" customWidth="1"/>
    <col min="13066" max="13312" width="9.1328125" style="196"/>
    <col min="13313" max="13313" width="20.53125" style="196" customWidth="1"/>
    <col min="13314" max="13314" width="10" style="196" customWidth="1"/>
    <col min="13315" max="13315" width="5.53125" style="196" customWidth="1"/>
    <col min="13316" max="13316" width="5" style="196" customWidth="1"/>
    <col min="13317" max="13317" width="8.1328125" style="196" customWidth="1"/>
    <col min="13318" max="13318" width="12.46484375" style="196" customWidth="1"/>
    <col min="13319" max="13319" width="10" style="196" customWidth="1"/>
    <col min="13320" max="13320" width="5.53125" style="196" customWidth="1"/>
    <col min="13321" max="13321" width="5" style="196" customWidth="1"/>
    <col min="13322" max="13568" width="9.1328125" style="196"/>
    <col min="13569" max="13569" width="20.53125" style="196" customWidth="1"/>
    <col min="13570" max="13570" width="10" style="196" customWidth="1"/>
    <col min="13571" max="13571" width="5.53125" style="196" customWidth="1"/>
    <col min="13572" max="13572" width="5" style="196" customWidth="1"/>
    <col min="13573" max="13573" width="8.1328125" style="196" customWidth="1"/>
    <col min="13574" max="13574" width="12.46484375" style="196" customWidth="1"/>
    <col min="13575" max="13575" width="10" style="196" customWidth="1"/>
    <col min="13576" max="13576" width="5.53125" style="196" customWidth="1"/>
    <col min="13577" max="13577" width="5" style="196" customWidth="1"/>
    <col min="13578" max="13824" width="9.1328125" style="196"/>
    <col min="13825" max="13825" width="20.53125" style="196" customWidth="1"/>
    <col min="13826" max="13826" width="10" style="196" customWidth="1"/>
    <col min="13827" max="13827" width="5.53125" style="196" customWidth="1"/>
    <col min="13828" max="13828" width="5" style="196" customWidth="1"/>
    <col min="13829" max="13829" width="8.1328125" style="196" customWidth="1"/>
    <col min="13830" max="13830" width="12.46484375" style="196" customWidth="1"/>
    <col min="13831" max="13831" width="10" style="196" customWidth="1"/>
    <col min="13832" max="13832" width="5.53125" style="196" customWidth="1"/>
    <col min="13833" max="13833" width="5" style="196" customWidth="1"/>
    <col min="13834" max="14080" width="9.1328125" style="196"/>
    <col min="14081" max="14081" width="20.53125" style="196" customWidth="1"/>
    <col min="14082" max="14082" width="10" style="196" customWidth="1"/>
    <col min="14083" max="14083" width="5.53125" style="196" customWidth="1"/>
    <col min="14084" max="14084" width="5" style="196" customWidth="1"/>
    <col min="14085" max="14085" width="8.1328125" style="196" customWidth="1"/>
    <col min="14086" max="14086" width="12.46484375" style="196" customWidth="1"/>
    <col min="14087" max="14087" width="10" style="196" customWidth="1"/>
    <col min="14088" max="14088" width="5.53125" style="196" customWidth="1"/>
    <col min="14089" max="14089" width="5" style="196" customWidth="1"/>
    <col min="14090" max="14336" width="9.1328125" style="196"/>
    <col min="14337" max="14337" width="20.53125" style="196" customWidth="1"/>
    <col min="14338" max="14338" width="10" style="196" customWidth="1"/>
    <col min="14339" max="14339" width="5.53125" style="196" customWidth="1"/>
    <col min="14340" max="14340" width="5" style="196" customWidth="1"/>
    <col min="14341" max="14341" width="8.1328125" style="196" customWidth="1"/>
    <col min="14342" max="14342" width="12.46484375" style="196" customWidth="1"/>
    <col min="14343" max="14343" width="10" style="196" customWidth="1"/>
    <col min="14344" max="14344" width="5.53125" style="196" customWidth="1"/>
    <col min="14345" max="14345" width="5" style="196" customWidth="1"/>
    <col min="14346" max="14592" width="9.1328125" style="196"/>
    <col min="14593" max="14593" width="20.53125" style="196" customWidth="1"/>
    <col min="14594" max="14594" width="10" style="196" customWidth="1"/>
    <col min="14595" max="14595" width="5.53125" style="196" customWidth="1"/>
    <col min="14596" max="14596" width="5" style="196" customWidth="1"/>
    <col min="14597" max="14597" width="8.1328125" style="196" customWidth="1"/>
    <col min="14598" max="14598" width="12.46484375" style="196" customWidth="1"/>
    <col min="14599" max="14599" width="10" style="196" customWidth="1"/>
    <col min="14600" max="14600" width="5.53125" style="196" customWidth="1"/>
    <col min="14601" max="14601" width="5" style="196" customWidth="1"/>
    <col min="14602" max="14848" width="9.1328125" style="196"/>
    <col min="14849" max="14849" width="20.53125" style="196" customWidth="1"/>
    <col min="14850" max="14850" width="10" style="196" customWidth="1"/>
    <col min="14851" max="14851" width="5.53125" style="196" customWidth="1"/>
    <col min="14852" max="14852" width="5" style="196" customWidth="1"/>
    <col min="14853" max="14853" width="8.1328125" style="196" customWidth="1"/>
    <col min="14854" max="14854" width="12.46484375" style="196" customWidth="1"/>
    <col min="14855" max="14855" width="10" style="196" customWidth="1"/>
    <col min="14856" max="14856" width="5.53125" style="196" customWidth="1"/>
    <col min="14857" max="14857" width="5" style="196" customWidth="1"/>
    <col min="14858" max="15104" width="9.1328125" style="196"/>
    <col min="15105" max="15105" width="20.53125" style="196" customWidth="1"/>
    <col min="15106" max="15106" width="10" style="196" customWidth="1"/>
    <col min="15107" max="15107" width="5.53125" style="196" customWidth="1"/>
    <col min="15108" max="15108" width="5" style="196" customWidth="1"/>
    <col min="15109" max="15109" width="8.1328125" style="196" customWidth="1"/>
    <col min="15110" max="15110" width="12.46484375" style="196" customWidth="1"/>
    <col min="15111" max="15111" width="10" style="196" customWidth="1"/>
    <col min="15112" max="15112" width="5.53125" style="196" customWidth="1"/>
    <col min="15113" max="15113" width="5" style="196" customWidth="1"/>
    <col min="15114" max="15360" width="9.1328125" style="196"/>
    <col min="15361" max="15361" width="20.53125" style="196" customWidth="1"/>
    <col min="15362" max="15362" width="10" style="196" customWidth="1"/>
    <col min="15363" max="15363" width="5.53125" style="196" customWidth="1"/>
    <col min="15364" max="15364" width="5" style="196" customWidth="1"/>
    <col min="15365" max="15365" width="8.1328125" style="196" customWidth="1"/>
    <col min="15366" max="15366" width="12.46484375" style="196" customWidth="1"/>
    <col min="15367" max="15367" width="10" style="196" customWidth="1"/>
    <col min="15368" max="15368" width="5.53125" style="196" customWidth="1"/>
    <col min="15369" max="15369" width="5" style="196" customWidth="1"/>
    <col min="15370" max="15616" width="9.1328125" style="196"/>
    <col min="15617" max="15617" width="20.53125" style="196" customWidth="1"/>
    <col min="15618" max="15618" width="10" style="196" customWidth="1"/>
    <col min="15619" max="15619" width="5.53125" style="196" customWidth="1"/>
    <col min="15620" max="15620" width="5" style="196" customWidth="1"/>
    <col min="15621" max="15621" width="8.1328125" style="196" customWidth="1"/>
    <col min="15622" max="15622" width="12.46484375" style="196" customWidth="1"/>
    <col min="15623" max="15623" width="10" style="196" customWidth="1"/>
    <col min="15624" max="15624" width="5.53125" style="196" customWidth="1"/>
    <col min="15625" max="15625" width="5" style="196" customWidth="1"/>
    <col min="15626" max="15872" width="9.1328125" style="196"/>
    <col min="15873" max="15873" width="20.53125" style="196" customWidth="1"/>
    <col min="15874" max="15874" width="10" style="196" customWidth="1"/>
    <col min="15875" max="15875" width="5.53125" style="196" customWidth="1"/>
    <col min="15876" max="15876" width="5" style="196" customWidth="1"/>
    <col min="15877" max="15877" width="8.1328125" style="196" customWidth="1"/>
    <col min="15878" max="15878" width="12.46484375" style="196" customWidth="1"/>
    <col min="15879" max="15879" width="10" style="196" customWidth="1"/>
    <col min="15880" max="15880" width="5.53125" style="196" customWidth="1"/>
    <col min="15881" max="15881" width="5" style="196" customWidth="1"/>
    <col min="15882" max="16128" width="9.1328125" style="196"/>
    <col min="16129" max="16129" width="20.53125" style="196" customWidth="1"/>
    <col min="16130" max="16130" width="10" style="196" customWidth="1"/>
    <col min="16131" max="16131" width="5.53125" style="196" customWidth="1"/>
    <col min="16132" max="16132" width="5" style="196" customWidth="1"/>
    <col min="16133" max="16133" width="8.1328125" style="196" customWidth="1"/>
    <col min="16134" max="16134" width="12.46484375" style="196" customWidth="1"/>
    <col min="16135" max="16135" width="10" style="196" customWidth="1"/>
    <col min="16136" max="16136" width="5.53125" style="196" customWidth="1"/>
    <col min="16137" max="16137" width="5" style="196" customWidth="1"/>
    <col min="16138" max="16384" width="9.1328125" style="196"/>
  </cols>
  <sheetData>
    <row r="1" spans="1:9" ht="19.25" customHeight="1" thickBot="1" x14ac:dyDescent="0.3">
      <c r="A1" s="357" t="str">
        <f>管理者シート!C3</f>
        <v>令和7年度　松江市陸協記録会</v>
      </c>
      <c r="B1" s="357"/>
      <c r="C1" s="357"/>
      <c r="D1" s="357"/>
      <c r="E1" s="357"/>
      <c r="F1" s="265" t="s">
        <v>191</v>
      </c>
      <c r="G1" s="265"/>
      <c r="H1" s="265"/>
      <c r="I1" s="265"/>
    </row>
    <row r="2" spans="1:9" ht="22.5" customHeight="1" x14ac:dyDescent="0.25">
      <c r="A2" s="250" t="s">
        <v>153</v>
      </c>
      <c r="B2" s="358"/>
      <c r="C2" s="358"/>
      <c r="D2" s="358"/>
      <c r="E2" s="358"/>
      <c r="F2" s="358"/>
      <c r="G2" s="358"/>
      <c r="H2" s="358"/>
      <c r="I2" s="359"/>
    </row>
    <row r="3" spans="1:9" ht="22.5" customHeight="1" x14ac:dyDescent="0.25">
      <c r="A3" s="251" t="s">
        <v>182</v>
      </c>
      <c r="B3" s="360" t="s">
        <v>231</v>
      </c>
      <c r="C3" s="360"/>
      <c r="D3" s="360"/>
      <c r="E3" s="360"/>
      <c r="F3" s="360"/>
      <c r="G3" s="360"/>
      <c r="H3" s="360"/>
      <c r="I3" s="361"/>
    </row>
    <row r="4" spans="1:9" ht="22.5" customHeight="1" x14ac:dyDescent="0.25">
      <c r="A4" s="251" t="s">
        <v>183</v>
      </c>
      <c r="B4" s="362"/>
      <c r="C4" s="362"/>
      <c r="D4" s="362"/>
      <c r="E4" s="362"/>
      <c r="F4" s="264" t="s">
        <v>239</v>
      </c>
      <c r="G4" s="363"/>
      <c r="H4" s="363"/>
      <c r="I4" s="364"/>
    </row>
    <row r="5" spans="1:9" ht="22.5" customHeight="1" thickBot="1" x14ac:dyDescent="0.3">
      <c r="A5" s="352" t="s">
        <v>228</v>
      </c>
      <c r="B5" s="353"/>
      <c r="C5" s="354"/>
      <c r="D5" s="355"/>
      <c r="E5" s="356"/>
      <c r="F5" s="266" t="s">
        <v>226</v>
      </c>
      <c r="G5" s="369"/>
      <c r="H5" s="369"/>
      <c r="I5" s="370"/>
    </row>
    <row r="6" spans="1:9" ht="14.25" customHeight="1" thickBot="1" x14ac:dyDescent="0.3">
      <c r="A6" s="209"/>
      <c r="B6" s="209"/>
    </row>
    <row r="7" spans="1:9" ht="25.5" customHeight="1" thickBot="1" x14ac:dyDescent="0.3">
      <c r="A7" s="252" t="s">
        <v>186</v>
      </c>
      <c r="B7" s="365" t="s">
        <v>185</v>
      </c>
      <c r="C7" s="366"/>
      <c r="D7" s="366"/>
      <c r="E7" s="365" t="s">
        <v>187</v>
      </c>
      <c r="F7" s="367"/>
      <c r="G7" s="365" t="s">
        <v>185</v>
      </c>
      <c r="H7" s="366"/>
      <c r="I7" s="368"/>
    </row>
    <row r="8" spans="1:9" ht="17.45" customHeight="1" thickTop="1" x14ac:dyDescent="0.25">
      <c r="A8" s="253" t="s">
        <v>195</v>
      </c>
      <c r="B8" s="296">
        <f>COUNTIF(男子名簿!$Q$7:$AD$76,参加確認書!A8)</f>
        <v>0</v>
      </c>
      <c r="C8" s="297"/>
      <c r="D8" s="297"/>
      <c r="E8" s="210"/>
      <c r="F8" s="254" t="s">
        <v>208</v>
      </c>
      <c r="G8" s="328">
        <f>COUNTIF(女子名簿!$Q$7:$AD$76,参加確認書!F8)</f>
        <v>0</v>
      </c>
      <c r="H8" s="329"/>
      <c r="I8" s="330"/>
    </row>
    <row r="9" spans="1:9" ht="17.45" customHeight="1" x14ac:dyDescent="0.25">
      <c r="A9" s="255" t="s">
        <v>196</v>
      </c>
      <c r="B9" s="304">
        <f>COUNTIF(男子名簿!$Q$7:$AD$76,参加確認書!A9)</f>
        <v>0</v>
      </c>
      <c r="C9" s="305"/>
      <c r="D9" s="305"/>
      <c r="E9" s="211"/>
      <c r="F9" s="256" t="s">
        <v>209</v>
      </c>
      <c r="G9" s="332">
        <f>COUNTIF(女子名簿!$Q$7:$AD$76,参加確認書!F9)</f>
        <v>0</v>
      </c>
      <c r="H9" s="333"/>
      <c r="I9" s="334"/>
    </row>
    <row r="10" spans="1:9" ht="17.45" customHeight="1" thickBot="1" x14ac:dyDescent="0.3">
      <c r="A10" s="271" t="s">
        <v>197</v>
      </c>
      <c r="B10" s="347">
        <f>COUNTIF(男子名簿!$Q$7:$AD$76,参加確認書!A10)</f>
        <v>0</v>
      </c>
      <c r="C10" s="348"/>
      <c r="D10" s="348"/>
      <c r="E10" s="272"/>
      <c r="F10" s="273" t="s">
        <v>210</v>
      </c>
      <c r="G10" s="349">
        <f>COUNTIF(女子名簿!$Q$7:$AD$76,参加確認書!F10)</f>
        <v>0</v>
      </c>
      <c r="H10" s="350"/>
      <c r="I10" s="351"/>
    </row>
    <row r="11" spans="1:9" ht="17.45" customHeight="1" thickTop="1" x14ac:dyDescent="0.25">
      <c r="A11" s="253" t="s">
        <v>241</v>
      </c>
      <c r="B11" s="296">
        <f>COUNTIF(男子名簿!$Q$7:$AD$76,参加確認書!A11)</f>
        <v>0</v>
      </c>
      <c r="C11" s="297"/>
      <c r="D11" s="297"/>
      <c r="E11" s="210"/>
      <c r="F11" s="254" t="s">
        <v>242</v>
      </c>
      <c r="G11" s="328">
        <f>COUNTIF(女子名簿!$Q$7:$AD$76,参加確認書!F11)</f>
        <v>0</v>
      </c>
      <c r="H11" s="329"/>
      <c r="I11" s="330"/>
    </row>
    <row r="12" spans="1:9" ht="17.45" customHeight="1" x14ac:dyDescent="0.25">
      <c r="A12" s="253" t="s">
        <v>243</v>
      </c>
      <c r="B12" s="304">
        <f>COUNTIF(男子名簿!$Q$7:$AD$76,参加確認書!A12)</f>
        <v>0</v>
      </c>
      <c r="C12" s="305"/>
      <c r="D12" s="305"/>
      <c r="E12" s="210"/>
      <c r="F12" s="254" t="s">
        <v>244</v>
      </c>
      <c r="G12" s="332">
        <f>COUNTIF(女子名簿!$Q$7:$AD$76,参加確認書!F12)</f>
        <v>0</v>
      </c>
      <c r="H12" s="333"/>
      <c r="I12" s="334"/>
    </row>
    <row r="13" spans="1:9" ht="17.45" customHeight="1" x14ac:dyDescent="0.25">
      <c r="A13" s="255" t="s">
        <v>229</v>
      </c>
      <c r="B13" s="304">
        <f>COUNTIF(男子名簿!$Q$7:$AD$76,参加確認書!A13)</f>
        <v>0</v>
      </c>
      <c r="C13" s="305"/>
      <c r="D13" s="305"/>
      <c r="E13" s="211"/>
      <c r="F13" s="256" t="s">
        <v>211</v>
      </c>
      <c r="G13" s="332">
        <f>COUNTIF(女子名簿!$Q$7:$AD$76,参加確認書!F13)</f>
        <v>0</v>
      </c>
      <c r="H13" s="333"/>
      <c r="I13" s="334"/>
    </row>
    <row r="14" spans="1:9" ht="17.45" customHeight="1" x14ac:dyDescent="0.25">
      <c r="A14" s="255" t="s">
        <v>198</v>
      </c>
      <c r="B14" s="304">
        <f>COUNTIF(男子名簿!$Q$7:$AD$76,参加確認書!A14)</f>
        <v>0</v>
      </c>
      <c r="C14" s="305"/>
      <c r="D14" s="305"/>
      <c r="E14" s="211"/>
      <c r="F14" s="256" t="s">
        <v>212</v>
      </c>
      <c r="G14" s="332">
        <f>COUNTIF(女子名簿!$Q$7:$AD$76,参加確認書!F14)</f>
        <v>0</v>
      </c>
      <c r="H14" s="333"/>
      <c r="I14" s="334"/>
    </row>
    <row r="15" spans="1:9" ht="17.45" customHeight="1" x14ac:dyDescent="0.25">
      <c r="A15" s="255" t="s">
        <v>199</v>
      </c>
      <c r="B15" s="304">
        <f>COUNTIF(男子名簿!$Q$7:$AD$76,参加確認書!A15)</f>
        <v>0</v>
      </c>
      <c r="C15" s="305"/>
      <c r="D15" s="305"/>
      <c r="E15" s="211"/>
      <c r="F15" s="256" t="s">
        <v>213</v>
      </c>
      <c r="G15" s="332">
        <f>COUNTIF(女子名簿!$Q$7:$AD$76,参加確認書!F15)</f>
        <v>0</v>
      </c>
      <c r="H15" s="333"/>
      <c r="I15" s="334"/>
    </row>
    <row r="16" spans="1:9" ht="17.45" customHeight="1" x14ac:dyDescent="0.25">
      <c r="A16" s="255" t="s">
        <v>200</v>
      </c>
      <c r="B16" s="304">
        <f>COUNTIF(男子名簿!$Q$7:$AD$76,参加確認書!A16)</f>
        <v>0</v>
      </c>
      <c r="C16" s="305"/>
      <c r="D16" s="305"/>
      <c r="E16" s="211"/>
      <c r="F16" s="256" t="s">
        <v>214</v>
      </c>
      <c r="G16" s="332">
        <f>COUNTIF(女子名簿!$Q$7:$AD$76,参加確認書!F16)</f>
        <v>0</v>
      </c>
      <c r="H16" s="333"/>
      <c r="I16" s="334"/>
    </row>
    <row r="17" spans="1:14" ht="17.45" customHeight="1" x14ac:dyDescent="0.25">
      <c r="A17" s="255" t="s">
        <v>202</v>
      </c>
      <c r="B17" s="304">
        <f>COUNTIF(男子名簿!$Q$7:$AD$76,参加確認書!A17)</f>
        <v>0</v>
      </c>
      <c r="C17" s="305"/>
      <c r="D17" s="305"/>
      <c r="E17" s="211"/>
      <c r="F17" s="256" t="s">
        <v>215</v>
      </c>
      <c r="G17" s="332">
        <f>COUNTIF(女子名簿!$Q$7:$AD$76,参加確認書!F17)</f>
        <v>0</v>
      </c>
      <c r="H17" s="333"/>
      <c r="I17" s="334"/>
    </row>
    <row r="18" spans="1:14" ht="17.45" customHeight="1" x14ac:dyDescent="0.25">
      <c r="A18" s="255" t="s">
        <v>201</v>
      </c>
      <c r="B18" s="304">
        <f>COUNTIF(男子名簿!$Q$7:$AD$76,参加確認書!A18)</f>
        <v>0</v>
      </c>
      <c r="C18" s="305"/>
      <c r="D18" s="305"/>
      <c r="E18" s="211"/>
      <c r="F18" s="256" t="s">
        <v>216</v>
      </c>
      <c r="G18" s="332">
        <f>COUNTIF(女子名簿!$Q$7:$AD$76,参加確認書!F18)</f>
        <v>0</v>
      </c>
      <c r="H18" s="333"/>
      <c r="I18" s="334"/>
    </row>
    <row r="19" spans="1:14" ht="17.45" customHeight="1" thickBot="1" x14ac:dyDescent="0.3">
      <c r="A19" s="271" t="s">
        <v>203</v>
      </c>
      <c r="B19" s="347">
        <f>COUNTIF(男子名簿!$Q$7:$AD$76,参加確認書!A19)</f>
        <v>0</v>
      </c>
      <c r="C19" s="348"/>
      <c r="D19" s="348"/>
      <c r="E19" s="272"/>
      <c r="F19" s="273" t="s">
        <v>217</v>
      </c>
      <c r="G19" s="349">
        <f>COUNTIF(女子名簿!$Q$7:$AD$76,参加確認書!F19)</f>
        <v>0</v>
      </c>
      <c r="H19" s="350"/>
      <c r="I19" s="351"/>
    </row>
    <row r="20" spans="1:14" ht="17.45" customHeight="1" thickTop="1" x14ac:dyDescent="0.25">
      <c r="A20" s="253" t="s">
        <v>204</v>
      </c>
      <c r="B20" s="296">
        <f>COUNTIF(男子名簿!$Q$7:$AD$76,参加確認書!A20)</f>
        <v>0</v>
      </c>
      <c r="C20" s="297"/>
      <c r="D20" s="297"/>
      <c r="E20" s="210"/>
      <c r="F20" s="254" t="s">
        <v>218</v>
      </c>
      <c r="G20" s="328">
        <f>COUNTIF(女子名簿!$Q$7:$AD$76,参加確認書!F20)</f>
        <v>0</v>
      </c>
      <c r="H20" s="329"/>
      <c r="I20" s="330"/>
    </row>
    <row r="21" spans="1:14" ht="17.45" customHeight="1" x14ac:dyDescent="0.25">
      <c r="A21" s="255" t="s">
        <v>205</v>
      </c>
      <c r="B21" s="304">
        <f>COUNTIF(男子名簿!$Q$7:$AD$76,参加確認書!A21)</f>
        <v>0</v>
      </c>
      <c r="C21" s="305"/>
      <c r="D21" s="331"/>
      <c r="E21" s="211"/>
      <c r="F21" s="256" t="s">
        <v>219</v>
      </c>
      <c r="G21" s="332">
        <f>COUNTIF(女子名簿!$Q$7:$AD$76,参加確認書!F21)</f>
        <v>0</v>
      </c>
      <c r="H21" s="333"/>
      <c r="I21" s="334"/>
    </row>
    <row r="22" spans="1:14" ht="17.45" customHeight="1" x14ac:dyDescent="0.25">
      <c r="A22" s="255" t="s">
        <v>206</v>
      </c>
      <c r="B22" s="304">
        <f>COUNTIF(男子名簿!$Q$7:$AD$76,参加確認書!A22)</f>
        <v>0</v>
      </c>
      <c r="C22" s="305"/>
      <c r="D22" s="305"/>
      <c r="E22" s="211"/>
      <c r="F22" s="256" t="s">
        <v>220</v>
      </c>
      <c r="G22" s="332">
        <f>COUNTIF(女子名簿!$Q$7:$AD$76,参加確認書!F22)</f>
        <v>0</v>
      </c>
      <c r="H22" s="333"/>
      <c r="I22" s="334"/>
    </row>
    <row r="23" spans="1:14" ht="17.45" customHeight="1" thickBot="1" x14ac:dyDescent="0.3">
      <c r="A23" s="260" t="s">
        <v>207</v>
      </c>
      <c r="B23" s="337">
        <f>COUNTIF(男子名簿!$Q$7:$AD$76,参加確認書!A23)</f>
        <v>0</v>
      </c>
      <c r="C23" s="338"/>
      <c r="D23" s="338"/>
      <c r="E23" s="274"/>
      <c r="F23" s="275" t="s">
        <v>221</v>
      </c>
      <c r="G23" s="339">
        <f>COUNTIF(女子名簿!$Q$7:$AD$76,参加確認書!F23)</f>
        <v>0</v>
      </c>
      <c r="H23" s="340"/>
      <c r="I23" s="341"/>
    </row>
    <row r="24" spans="1:14" ht="17.45" customHeight="1" thickBot="1" x14ac:dyDescent="0.3">
      <c r="A24" s="276" t="s">
        <v>237</v>
      </c>
      <c r="B24" s="342">
        <f>SUM(男子名簿!$AD$77:$AD$80)</f>
        <v>0</v>
      </c>
      <c r="C24" s="343"/>
      <c r="D24" s="343"/>
      <c r="E24" s="335" t="s">
        <v>238</v>
      </c>
      <c r="F24" s="336"/>
      <c r="G24" s="344">
        <f>SUM(女子名簿!$AD$77:$AD$80)</f>
        <v>0</v>
      </c>
      <c r="H24" s="345"/>
      <c r="I24" s="346"/>
    </row>
    <row r="25" spans="1:14" ht="33.6" hidden="1" customHeight="1" x14ac:dyDescent="0.25">
      <c r="A25" s="253"/>
      <c r="B25" s="296">
        <f>COUNTIF(男子名簿!$Q$7:$AD$76,参加確認書!A25)</f>
        <v>0</v>
      </c>
      <c r="C25" s="297"/>
      <c r="D25" s="297"/>
      <c r="E25" s="298" t="s">
        <v>192</v>
      </c>
      <c r="F25" s="299"/>
      <c r="G25" s="299"/>
      <c r="H25" s="299"/>
      <c r="I25" s="300"/>
      <c r="J25" s="257"/>
      <c r="K25" s="258"/>
      <c r="L25" s="258"/>
      <c r="M25" s="258"/>
      <c r="N25" s="258"/>
    </row>
    <row r="26" spans="1:14" ht="33.6" hidden="1" customHeight="1" x14ac:dyDescent="0.25">
      <c r="A26" s="259"/>
      <c r="B26" s="304">
        <f>COUNTIF(男子名簿!$Q$7:$AD$76,参加確認書!A26)</f>
        <v>0</v>
      </c>
      <c r="C26" s="305"/>
      <c r="D26" s="305"/>
      <c r="E26" s="298"/>
      <c r="F26" s="299"/>
      <c r="G26" s="299"/>
      <c r="H26" s="299"/>
      <c r="I26" s="300"/>
      <c r="J26" s="257"/>
      <c r="K26" s="258"/>
      <c r="L26" s="258"/>
      <c r="M26" s="258"/>
      <c r="N26" s="258"/>
    </row>
    <row r="27" spans="1:14" ht="33.6" hidden="1" customHeight="1" x14ac:dyDescent="0.25">
      <c r="A27" s="259"/>
      <c r="B27" s="304"/>
      <c r="C27" s="305"/>
      <c r="D27" s="306"/>
      <c r="E27" s="298"/>
      <c r="F27" s="299"/>
      <c r="G27" s="299"/>
      <c r="H27" s="299"/>
      <c r="I27" s="300"/>
      <c r="J27" s="257"/>
      <c r="K27" s="258"/>
      <c r="L27" s="258"/>
      <c r="M27" s="258"/>
      <c r="N27" s="258"/>
    </row>
    <row r="28" spans="1:14" ht="33.6" hidden="1" customHeight="1" thickBot="1" x14ac:dyDescent="0.3">
      <c r="A28" s="260"/>
      <c r="B28" s="307">
        <f>SUM(男子名簿!$AD$79:$AD$80)</f>
        <v>0</v>
      </c>
      <c r="C28" s="308"/>
      <c r="D28" s="308"/>
      <c r="E28" s="301"/>
      <c r="F28" s="302"/>
      <c r="G28" s="302"/>
      <c r="H28" s="302"/>
      <c r="I28" s="303"/>
      <c r="J28" s="257"/>
      <c r="K28" s="258"/>
      <c r="L28" s="258"/>
      <c r="M28" s="258"/>
      <c r="N28" s="258"/>
    </row>
    <row r="29" spans="1:14" ht="12.6" customHeight="1" thickBot="1" x14ac:dyDescent="0.3">
      <c r="A29" s="212"/>
      <c r="B29" s="212"/>
      <c r="F29" s="212"/>
      <c r="G29" s="212"/>
      <c r="H29" s="212"/>
    </row>
    <row r="30" spans="1:14" ht="25.25" customHeight="1" x14ac:dyDescent="0.25">
      <c r="A30" s="310" t="s">
        <v>193</v>
      </c>
      <c r="B30" s="277" t="s">
        <v>222</v>
      </c>
      <c r="C30" s="281">
        <f>SUM($B$8:$D$10)</f>
        <v>0</v>
      </c>
      <c r="D30" s="268" t="s">
        <v>184</v>
      </c>
      <c r="E30" s="313" t="s">
        <v>188</v>
      </c>
      <c r="F30" s="316">
        <f>SUM(C30:$C$34)</f>
        <v>0</v>
      </c>
      <c r="G30" s="319" t="s">
        <v>184</v>
      </c>
      <c r="H30" s="320"/>
      <c r="I30" s="321"/>
    </row>
    <row r="31" spans="1:14" ht="25.25" customHeight="1" x14ac:dyDescent="0.25">
      <c r="A31" s="311"/>
      <c r="B31" s="278" t="s">
        <v>223</v>
      </c>
      <c r="C31" s="279">
        <f>SUM($B$11:$D$23)</f>
        <v>0</v>
      </c>
      <c r="D31" s="269" t="s">
        <v>184</v>
      </c>
      <c r="E31" s="314"/>
      <c r="F31" s="317"/>
      <c r="G31" s="322"/>
      <c r="H31" s="323"/>
      <c r="I31" s="324"/>
    </row>
    <row r="32" spans="1:14" ht="25.25" customHeight="1" thickBot="1" x14ac:dyDescent="0.3">
      <c r="A32" s="311"/>
      <c r="B32" s="288" t="s">
        <v>236</v>
      </c>
      <c r="C32" s="286">
        <f>SUM(B24)</f>
        <v>0</v>
      </c>
      <c r="D32" s="287" t="s">
        <v>184</v>
      </c>
      <c r="E32" s="314"/>
      <c r="F32" s="317"/>
      <c r="G32" s="322"/>
      <c r="H32" s="323"/>
      <c r="I32" s="324"/>
    </row>
    <row r="33" spans="1:9" ht="25.25" customHeight="1" thickTop="1" x14ac:dyDescent="0.25">
      <c r="A33" s="311"/>
      <c r="B33" s="283" t="s">
        <v>224</v>
      </c>
      <c r="C33" s="284">
        <f>SUM($G$8:$I$10)</f>
        <v>0</v>
      </c>
      <c r="D33" s="285" t="s">
        <v>184</v>
      </c>
      <c r="E33" s="314"/>
      <c r="F33" s="317"/>
      <c r="G33" s="322"/>
      <c r="H33" s="323"/>
      <c r="I33" s="324"/>
    </row>
    <row r="34" spans="1:9" ht="25.25" customHeight="1" x14ac:dyDescent="0.25">
      <c r="A34" s="311"/>
      <c r="B34" s="280" t="s">
        <v>225</v>
      </c>
      <c r="C34" s="279">
        <f>SUM($G$11:$I$23)</f>
        <v>0</v>
      </c>
      <c r="D34" s="269" t="s">
        <v>184</v>
      </c>
      <c r="E34" s="314"/>
      <c r="F34" s="317"/>
      <c r="G34" s="322"/>
      <c r="H34" s="323"/>
      <c r="I34" s="324"/>
    </row>
    <row r="35" spans="1:9" ht="25.25" customHeight="1" thickBot="1" x14ac:dyDescent="0.3">
      <c r="A35" s="312"/>
      <c r="B35" s="289" t="s">
        <v>235</v>
      </c>
      <c r="C35" s="282">
        <f>SUM(G24)</f>
        <v>0</v>
      </c>
      <c r="D35" s="270" t="s">
        <v>234</v>
      </c>
      <c r="E35" s="315"/>
      <c r="F35" s="318"/>
      <c r="G35" s="325"/>
      <c r="H35" s="326"/>
      <c r="I35" s="327"/>
    </row>
    <row r="36" spans="1:9" ht="27.75" customHeight="1" thickBot="1" x14ac:dyDescent="0.45">
      <c r="B36" s="262"/>
      <c r="C36" s="261"/>
      <c r="D36" s="261"/>
      <c r="F36" s="261" t="s">
        <v>194</v>
      </c>
      <c r="G36" s="309">
        <f>(C30+C33)*300+(C31+C34+C32+C35)*500</f>
        <v>0</v>
      </c>
      <c r="H36" s="309"/>
      <c r="I36" s="263" t="s">
        <v>189</v>
      </c>
    </row>
    <row r="37" spans="1:9" ht="27" customHeight="1" thickTop="1" x14ac:dyDescent="0.25">
      <c r="A37" s="295" t="s">
        <v>230</v>
      </c>
      <c r="B37" s="295"/>
      <c r="C37" s="295"/>
      <c r="D37" s="295"/>
      <c r="E37" s="295"/>
      <c r="F37" s="295"/>
      <c r="G37" s="295"/>
      <c r="H37" s="295"/>
      <c r="I37" s="295"/>
    </row>
    <row r="38" spans="1:9" s="200" customFormat="1" ht="39" customHeight="1" x14ac:dyDescent="0.25">
      <c r="A38" s="196"/>
      <c r="B38" s="196"/>
      <c r="C38" s="196"/>
      <c r="D38" s="196"/>
      <c r="E38" s="196"/>
      <c r="F38" s="196"/>
      <c r="G38" s="196"/>
      <c r="H38" s="196"/>
      <c r="I38" s="196"/>
    </row>
  </sheetData>
  <mergeCells count="57">
    <mergeCell ref="A5:B5"/>
    <mergeCell ref="C5:E5"/>
    <mergeCell ref="B9:D9"/>
    <mergeCell ref="G9:I9"/>
    <mergeCell ref="A1:E1"/>
    <mergeCell ref="B2:I2"/>
    <mergeCell ref="B3:I3"/>
    <mergeCell ref="B4:E4"/>
    <mergeCell ref="G4:I4"/>
    <mergeCell ref="B7:D7"/>
    <mergeCell ref="E7:F7"/>
    <mergeCell ref="G7:I7"/>
    <mergeCell ref="B8:D8"/>
    <mergeCell ref="G8:I8"/>
    <mergeCell ref="G5:I5"/>
    <mergeCell ref="B10:D10"/>
    <mergeCell ref="G10:I10"/>
    <mergeCell ref="B11:D11"/>
    <mergeCell ref="G11:I11"/>
    <mergeCell ref="B13:D13"/>
    <mergeCell ref="G13:I13"/>
    <mergeCell ref="B12:D12"/>
    <mergeCell ref="G12:I12"/>
    <mergeCell ref="B14:D14"/>
    <mergeCell ref="G14:I14"/>
    <mergeCell ref="B15:D15"/>
    <mergeCell ref="G15:I15"/>
    <mergeCell ref="B16:D16"/>
    <mergeCell ref="G16:I16"/>
    <mergeCell ref="B17:D17"/>
    <mergeCell ref="G17:I17"/>
    <mergeCell ref="B18:D18"/>
    <mergeCell ref="G18:I18"/>
    <mergeCell ref="B19:D19"/>
    <mergeCell ref="G19:I19"/>
    <mergeCell ref="B20:D20"/>
    <mergeCell ref="G20:I20"/>
    <mergeCell ref="B21:D21"/>
    <mergeCell ref="G21:I21"/>
    <mergeCell ref="E24:F24"/>
    <mergeCell ref="B22:D22"/>
    <mergeCell ref="G22:I22"/>
    <mergeCell ref="B23:D23"/>
    <mergeCell ref="G23:I23"/>
    <mergeCell ref="B24:D24"/>
    <mergeCell ref="G24:I24"/>
    <mergeCell ref="A37:I37"/>
    <mergeCell ref="B25:D25"/>
    <mergeCell ref="E25:I28"/>
    <mergeCell ref="B26:D26"/>
    <mergeCell ref="B27:D27"/>
    <mergeCell ref="B28:D28"/>
    <mergeCell ref="G36:H36"/>
    <mergeCell ref="A30:A35"/>
    <mergeCell ref="E30:E35"/>
    <mergeCell ref="F30:F35"/>
    <mergeCell ref="G30:I35"/>
  </mergeCells>
  <phoneticPr fontId="46"/>
  <pageMargins left="0.7" right="0.4" top="0.54" bottom="0.21" header="0.3" footer="0.21"/>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80" zoomScaleNormal="80" workbookViewId="0">
      <selection activeCell="AL12" sqref="AL12"/>
    </sheetView>
  </sheetViews>
  <sheetFormatPr defaultRowHeight="12.75" x14ac:dyDescent="0.25"/>
  <cols>
    <col min="1" max="1" width="8.46484375" customWidth="1"/>
    <col min="2" max="2" width="12.33203125" customWidth="1"/>
    <col min="3" max="3" width="8.46484375" hidden="1" customWidth="1"/>
    <col min="4" max="4" width="11" customWidth="1"/>
    <col min="6" max="7" width="13" customWidth="1"/>
    <col min="8" max="8" width="9" hidden="1" customWidth="1"/>
    <col min="9" max="9" width="16.86328125" hidden="1" customWidth="1"/>
    <col min="10" max="10" width="7.1328125" hidden="1" customWidth="1"/>
    <col min="11" max="11" width="4.53125" hidden="1" customWidth="1"/>
    <col min="12" max="12" width="7" customWidth="1"/>
    <col min="13" max="14" width="9" hidden="1" customWidth="1"/>
    <col min="15" max="15" width="8.53125" customWidth="1"/>
    <col min="16" max="16" width="9" hidden="1" customWidth="1"/>
    <col min="17" max="17" width="12.53125" customWidth="1"/>
    <col min="18" max="18" width="9" customWidth="1"/>
    <col min="19" max="20" width="9" hidden="1" customWidth="1"/>
    <col min="21" max="21" width="12.53125" customWidth="1"/>
    <col min="23" max="24" width="9" hidden="1" customWidth="1"/>
    <col min="25" max="25" width="12.53125" hidden="1" customWidth="1"/>
    <col min="26" max="28" width="9" hidden="1" customWidth="1"/>
    <col min="29" max="30" width="9" customWidth="1"/>
    <col min="31" max="35" width="9" hidden="1" customWidth="1"/>
    <col min="36" max="38" width="9" customWidth="1"/>
  </cols>
  <sheetData>
    <row r="1" spans="1:35" ht="27.75" x14ac:dyDescent="0.5">
      <c r="A1" s="87" t="str">
        <f>管理者シート!C3</f>
        <v>令和7年度　松江市陸協記録会</v>
      </c>
      <c r="B1" s="87"/>
    </row>
    <row r="2" spans="1:35" x14ac:dyDescent="0.25">
      <c r="A2" s="150" t="s">
        <v>165</v>
      </c>
      <c r="B2" s="150"/>
    </row>
    <row r="3" spans="1:35" ht="28.15" x14ac:dyDescent="0.5">
      <c r="A3" s="88" t="s">
        <v>179</v>
      </c>
      <c r="B3" s="88"/>
      <c r="I3" s="207" t="s">
        <v>176</v>
      </c>
      <c r="J3" t="s">
        <v>173</v>
      </c>
      <c r="L3" s="208" t="s">
        <v>177</v>
      </c>
      <c r="M3" t="s">
        <v>178</v>
      </c>
    </row>
    <row r="4" spans="1:35" x14ac:dyDescent="0.25">
      <c r="A4" s="93" t="s">
        <v>65</v>
      </c>
      <c r="B4" s="89" t="s">
        <v>168</v>
      </c>
      <c r="C4" s="89"/>
      <c r="D4" s="89" t="s">
        <v>149</v>
      </c>
      <c r="E4" s="90">
        <v>123</v>
      </c>
      <c r="F4" s="89" t="s">
        <v>66</v>
      </c>
      <c r="G4" s="89" t="s">
        <v>172</v>
      </c>
      <c r="H4" s="89"/>
      <c r="I4" s="91" t="s">
        <v>167</v>
      </c>
      <c r="J4" s="89" t="s">
        <v>174</v>
      </c>
      <c r="K4" s="89"/>
      <c r="L4" s="89">
        <v>2</v>
      </c>
      <c r="M4" s="89">
        <v>2000</v>
      </c>
      <c r="N4" s="89">
        <v>513</v>
      </c>
      <c r="O4" s="89" t="s">
        <v>135</v>
      </c>
      <c r="P4" s="89"/>
      <c r="Q4" s="90" t="s">
        <v>67</v>
      </c>
      <c r="R4" s="90">
        <v>11.23</v>
      </c>
      <c r="S4" s="91" t="s">
        <v>68</v>
      </c>
      <c r="T4" s="89"/>
      <c r="U4" s="90" t="s">
        <v>125</v>
      </c>
      <c r="V4" s="90" t="s">
        <v>126</v>
      </c>
      <c r="W4" s="90" t="s">
        <v>69</v>
      </c>
      <c r="X4" s="90"/>
      <c r="Y4" s="90" t="s">
        <v>70</v>
      </c>
      <c r="Z4" s="90" t="s">
        <v>71</v>
      </c>
      <c r="AA4" s="92" t="s">
        <v>72</v>
      </c>
      <c r="AB4" s="89"/>
      <c r="AC4" s="90" t="s">
        <v>139</v>
      </c>
      <c r="AD4" s="90">
        <v>42.99</v>
      </c>
      <c r="AE4" s="92" t="s">
        <v>139</v>
      </c>
      <c r="AF4" s="89"/>
      <c r="AG4" s="90" t="s">
        <v>73</v>
      </c>
      <c r="AH4" s="90" t="s">
        <v>74</v>
      </c>
      <c r="AI4" s="90" t="s">
        <v>140</v>
      </c>
    </row>
    <row r="5" spans="1:35" ht="13.15" thickBot="1" x14ac:dyDescent="0.3">
      <c r="B5" s="94" t="s">
        <v>75</v>
      </c>
    </row>
    <row r="6" spans="1:35" ht="13.15" thickBot="1" x14ac:dyDescent="0.3">
      <c r="A6" s="118" t="s">
        <v>63</v>
      </c>
      <c r="B6" s="119" t="s">
        <v>153</v>
      </c>
      <c r="C6" s="119" t="s">
        <v>2</v>
      </c>
      <c r="D6" s="119" t="s">
        <v>148</v>
      </c>
      <c r="E6" s="119" t="s">
        <v>34</v>
      </c>
      <c r="F6" s="119" t="s">
        <v>5</v>
      </c>
      <c r="G6" s="119" t="s">
        <v>6</v>
      </c>
      <c r="H6" s="119" t="s">
        <v>7</v>
      </c>
      <c r="I6" s="201" t="s">
        <v>166</v>
      </c>
      <c r="J6" s="119" t="s">
        <v>175</v>
      </c>
      <c r="K6" s="119" t="s">
        <v>8</v>
      </c>
      <c r="L6" s="119" t="s">
        <v>180</v>
      </c>
      <c r="M6" s="119" t="s">
        <v>10</v>
      </c>
      <c r="N6" s="127" t="s">
        <v>11</v>
      </c>
      <c r="O6" s="234" t="s">
        <v>134</v>
      </c>
      <c r="P6" s="232" t="s">
        <v>13</v>
      </c>
      <c r="Q6" s="128" t="s">
        <v>141</v>
      </c>
      <c r="R6" s="163" t="s">
        <v>143</v>
      </c>
      <c r="S6" s="120" t="s">
        <v>62</v>
      </c>
      <c r="T6" s="121" t="s">
        <v>17</v>
      </c>
      <c r="U6" s="128" t="s">
        <v>142</v>
      </c>
      <c r="V6" s="121" t="s">
        <v>144</v>
      </c>
      <c r="W6" s="162" t="s">
        <v>62</v>
      </c>
      <c r="X6" s="120" t="s">
        <v>21</v>
      </c>
      <c r="Y6" s="120" t="s">
        <v>158</v>
      </c>
      <c r="Z6" s="120" t="s">
        <v>159</v>
      </c>
      <c r="AA6" s="120" t="s">
        <v>62</v>
      </c>
      <c r="AB6" s="163" t="s">
        <v>25</v>
      </c>
      <c r="AC6" s="128" t="s">
        <v>35</v>
      </c>
      <c r="AD6" s="121" t="s">
        <v>36</v>
      </c>
      <c r="AE6" s="202" t="s">
        <v>138</v>
      </c>
      <c r="AF6" s="162" t="s">
        <v>29</v>
      </c>
      <c r="AG6" s="120" t="s">
        <v>37</v>
      </c>
      <c r="AH6" s="121" t="s">
        <v>36</v>
      </c>
      <c r="AI6" s="202" t="s">
        <v>138</v>
      </c>
    </row>
    <row r="7" spans="1:35" x14ac:dyDescent="0.25">
      <c r="A7" s="116">
        <v>1</v>
      </c>
      <c r="B7" s="142"/>
      <c r="C7" s="142"/>
      <c r="D7" s="142"/>
      <c r="E7" s="142"/>
      <c r="F7" s="142"/>
      <c r="G7" s="142" t="str">
        <f t="shared" ref="G7:G70" si="0">IF(F7="","",ASC(PHONETIC(F7)))</f>
        <v/>
      </c>
      <c r="H7" s="142" t="str">
        <f t="shared" ref="H7:H38" si="1">IF(F7="","",F7)</f>
        <v/>
      </c>
      <c r="I7" s="142"/>
      <c r="J7" s="192"/>
      <c r="K7" s="142">
        <v>1</v>
      </c>
      <c r="L7" s="192"/>
      <c r="M7" s="142"/>
      <c r="N7" s="164"/>
      <c r="O7" s="235" t="str">
        <f>基本情報!$C$4</f>
        <v>島根</v>
      </c>
      <c r="P7" s="168"/>
      <c r="Q7" s="165"/>
      <c r="R7" s="217"/>
      <c r="S7" s="142"/>
      <c r="T7" s="149"/>
      <c r="U7" s="165"/>
      <c r="V7" s="166"/>
      <c r="W7" s="169"/>
      <c r="X7" s="164"/>
      <c r="Y7" s="165"/>
      <c r="Z7" s="142"/>
      <c r="AA7" s="149"/>
      <c r="AB7" s="168"/>
      <c r="AC7" s="165"/>
      <c r="AD7" s="166"/>
      <c r="AE7" s="167"/>
      <c r="AF7" s="168"/>
      <c r="AG7" s="165"/>
      <c r="AH7" s="166"/>
      <c r="AI7" s="169"/>
    </row>
    <row r="8" spans="1:35" x14ac:dyDescent="0.25">
      <c r="A8" s="110">
        <v>2</v>
      </c>
      <c r="B8" s="143"/>
      <c r="C8" s="143"/>
      <c r="D8" s="143"/>
      <c r="E8" s="143"/>
      <c r="F8" s="143"/>
      <c r="G8" s="143" t="str">
        <f t="shared" si="0"/>
        <v/>
      </c>
      <c r="H8" s="143" t="str">
        <f t="shared" si="1"/>
        <v/>
      </c>
      <c r="I8" s="143"/>
      <c r="J8" s="143"/>
      <c r="K8" s="143">
        <v>1</v>
      </c>
      <c r="L8" s="193"/>
      <c r="M8" s="143"/>
      <c r="N8" s="171"/>
      <c r="O8" s="236" t="str">
        <f>基本情報!$C$4</f>
        <v>島根</v>
      </c>
      <c r="P8" s="175"/>
      <c r="Q8" s="172"/>
      <c r="R8" s="218"/>
      <c r="S8" s="143"/>
      <c r="T8" s="146"/>
      <c r="U8" s="172"/>
      <c r="V8" s="173"/>
      <c r="W8" s="176"/>
      <c r="X8" s="171"/>
      <c r="Y8" s="172"/>
      <c r="Z8" s="143"/>
      <c r="AA8" s="146"/>
      <c r="AB8" s="175"/>
      <c r="AC8" s="172"/>
      <c r="AD8" s="173"/>
      <c r="AE8" s="174"/>
      <c r="AF8" s="175"/>
      <c r="AG8" s="172"/>
      <c r="AH8" s="173"/>
      <c r="AI8" s="174"/>
    </row>
    <row r="9" spans="1:35" x14ac:dyDescent="0.25">
      <c r="A9" s="109">
        <v>3</v>
      </c>
      <c r="B9" s="144" t="str">
        <f>IF(F9="","",基本情報!$C$8)</f>
        <v/>
      </c>
      <c r="C9" s="144"/>
      <c r="D9" s="144"/>
      <c r="E9" s="144"/>
      <c r="F9" s="144"/>
      <c r="G9" s="144" t="str">
        <f t="shared" si="0"/>
        <v/>
      </c>
      <c r="H9" s="144" t="str">
        <f t="shared" si="1"/>
        <v/>
      </c>
      <c r="I9" s="144"/>
      <c r="J9" s="144"/>
      <c r="K9" s="144">
        <v>1</v>
      </c>
      <c r="L9" s="194"/>
      <c r="M9" s="144"/>
      <c r="N9" s="178"/>
      <c r="O9" s="237" t="str">
        <f>基本情報!$C$4</f>
        <v>島根</v>
      </c>
      <c r="P9" s="182"/>
      <c r="Q9" s="179"/>
      <c r="R9" s="219"/>
      <c r="S9" s="144"/>
      <c r="T9" s="147"/>
      <c r="U9" s="179"/>
      <c r="V9" s="180"/>
      <c r="W9" s="183"/>
      <c r="X9" s="178"/>
      <c r="Y9" s="179"/>
      <c r="Z9" s="144"/>
      <c r="AA9" s="147"/>
      <c r="AB9" s="182"/>
      <c r="AC9" s="179"/>
      <c r="AD9" s="180"/>
      <c r="AE9" s="181"/>
      <c r="AF9" s="182"/>
      <c r="AG9" s="179"/>
      <c r="AH9" s="180"/>
      <c r="AI9" s="181"/>
    </row>
    <row r="10" spans="1:35" x14ac:dyDescent="0.25">
      <c r="A10" s="110">
        <v>4</v>
      </c>
      <c r="B10" s="143" t="str">
        <f>IF(F10="","",基本情報!$C$8)</f>
        <v/>
      </c>
      <c r="C10" s="143"/>
      <c r="D10" s="143"/>
      <c r="E10" s="143"/>
      <c r="F10" s="143"/>
      <c r="G10" s="143" t="str">
        <f t="shared" si="0"/>
        <v/>
      </c>
      <c r="H10" s="143" t="str">
        <f t="shared" si="1"/>
        <v/>
      </c>
      <c r="I10" s="143"/>
      <c r="J10" s="143"/>
      <c r="K10" s="143">
        <v>1</v>
      </c>
      <c r="L10" s="193"/>
      <c r="M10" s="143"/>
      <c r="N10" s="171"/>
      <c r="O10" s="236" t="str">
        <f>基本情報!$C$4</f>
        <v>島根</v>
      </c>
      <c r="P10" s="175"/>
      <c r="Q10" s="172"/>
      <c r="R10" s="218"/>
      <c r="S10" s="143"/>
      <c r="T10" s="146"/>
      <c r="U10" s="172"/>
      <c r="V10" s="173"/>
      <c r="W10" s="176"/>
      <c r="X10" s="171"/>
      <c r="Y10" s="172"/>
      <c r="Z10" s="143"/>
      <c r="AA10" s="146"/>
      <c r="AB10" s="175"/>
      <c r="AC10" s="172"/>
      <c r="AD10" s="173"/>
      <c r="AE10" s="174"/>
      <c r="AF10" s="175"/>
      <c r="AG10" s="172"/>
      <c r="AH10" s="173"/>
      <c r="AI10" s="174"/>
    </row>
    <row r="11" spans="1:35" x14ac:dyDescent="0.25">
      <c r="A11" s="109">
        <v>5</v>
      </c>
      <c r="B11" s="144" t="str">
        <f>IF(F11="","",基本情報!$C$8)</f>
        <v/>
      </c>
      <c r="C11" s="144"/>
      <c r="D11" s="144"/>
      <c r="E11" s="144"/>
      <c r="F11" s="144"/>
      <c r="G11" s="144" t="str">
        <f t="shared" si="0"/>
        <v/>
      </c>
      <c r="H11" s="144" t="str">
        <f t="shared" si="1"/>
        <v/>
      </c>
      <c r="I11" s="144"/>
      <c r="J11" s="144"/>
      <c r="K11" s="144">
        <v>1</v>
      </c>
      <c r="L11" s="194"/>
      <c r="M11" s="144"/>
      <c r="N11" s="178"/>
      <c r="O11" s="237" t="str">
        <f>基本情報!$C$4</f>
        <v>島根</v>
      </c>
      <c r="P11" s="182"/>
      <c r="Q11" s="179"/>
      <c r="R11" s="219"/>
      <c r="S11" s="144"/>
      <c r="T11" s="147">
        <v>2</v>
      </c>
      <c r="U11" s="179"/>
      <c r="V11" s="180"/>
      <c r="W11" s="183"/>
      <c r="X11" s="178">
        <v>2</v>
      </c>
      <c r="Y11" s="179"/>
      <c r="Z11" s="144"/>
      <c r="AA11" s="147"/>
      <c r="AB11" s="182">
        <v>2</v>
      </c>
      <c r="AC11" s="179"/>
      <c r="AD11" s="180"/>
      <c r="AE11" s="181"/>
      <c r="AF11" s="182"/>
      <c r="AG11" s="179"/>
      <c r="AH11" s="180"/>
      <c r="AI11" s="181"/>
    </row>
    <row r="12" spans="1:35" x14ac:dyDescent="0.25">
      <c r="A12" s="110">
        <v>6</v>
      </c>
      <c r="B12" s="143" t="str">
        <f>IF(F12="","",基本情報!$C$8)</f>
        <v/>
      </c>
      <c r="C12" s="143"/>
      <c r="D12" s="143"/>
      <c r="E12" s="143"/>
      <c r="F12" s="143"/>
      <c r="G12" s="143" t="str">
        <f t="shared" si="0"/>
        <v/>
      </c>
      <c r="H12" s="143" t="str">
        <f t="shared" si="1"/>
        <v/>
      </c>
      <c r="I12" s="143"/>
      <c r="J12" s="143"/>
      <c r="K12" s="143">
        <v>1</v>
      </c>
      <c r="L12" s="193"/>
      <c r="M12" s="143"/>
      <c r="N12" s="171"/>
      <c r="O12" s="236" t="str">
        <f>基本情報!$C$4</f>
        <v>島根</v>
      </c>
      <c r="P12" s="175"/>
      <c r="Q12" s="172"/>
      <c r="R12" s="218"/>
      <c r="S12" s="143"/>
      <c r="T12" s="146">
        <v>2</v>
      </c>
      <c r="U12" s="172"/>
      <c r="V12" s="173"/>
      <c r="W12" s="176"/>
      <c r="X12" s="171">
        <v>2</v>
      </c>
      <c r="Y12" s="172"/>
      <c r="Z12" s="143"/>
      <c r="AA12" s="146"/>
      <c r="AB12" s="175">
        <v>2</v>
      </c>
      <c r="AC12" s="172"/>
      <c r="AD12" s="173"/>
      <c r="AE12" s="174"/>
      <c r="AF12" s="175"/>
      <c r="AG12" s="172"/>
      <c r="AH12" s="173"/>
      <c r="AI12" s="174"/>
    </row>
    <row r="13" spans="1:35" x14ac:dyDescent="0.25">
      <c r="A13" s="109">
        <v>7</v>
      </c>
      <c r="B13" s="144" t="str">
        <f>IF(F13="","",基本情報!$C$8)</f>
        <v/>
      </c>
      <c r="C13" s="144"/>
      <c r="D13" s="144"/>
      <c r="E13" s="144"/>
      <c r="F13" s="144"/>
      <c r="G13" s="144" t="str">
        <f t="shared" si="0"/>
        <v/>
      </c>
      <c r="H13" s="144" t="str">
        <f t="shared" si="1"/>
        <v/>
      </c>
      <c r="I13" s="144"/>
      <c r="J13" s="144"/>
      <c r="K13" s="144">
        <v>1</v>
      </c>
      <c r="L13" s="194"/>
      <c r="M13" s="144"/>
      <c r="N13" s="178"/>
      <c r="O13" s="237" t="str">
        <f>基本情報!$C$4</f>
        <v>島根</v>
      </c>
      <c r="P13" s="182"/>
      <c r="Q13" s="179"/>
      <c r="R13" s="219"/>
      <c r="S13" s="144"/>
      <c r="T13" s="147">
        <v>2</v>
      </c>
      <c r="U13" s="179"/>
      <c r="V13" s="180"/>
      <c r="W13" s="183"/>
      <c r="X13" s="178">
        <v>2</v>
      </c>
      <c r="Y13" s="179"/>
      <c r="Z13" s="144"/>
      <c r="AA13" s="147"/>
      <c r="AB13" s="182">
        <v>2</v>
      </c>
      <c r="AC13" s="179"/>
      <c r="AD13" s="180"/>
      <c r="AE13" s="181"/>
      <c r="AF13" s="182"/>
      <c r="AG13" s="179"/>
      <c r="AH13" s="180"/>
      <c r="AI13" s="181"/>
    </row>
    <row r="14" spans="1:35" x14ac:dyDescent="0.25">
      <c r="A14" s="110">
        <v>8</v>
      </c>
      <c r="B14" s="143" t="str">
        <f>IF(F14="","",基本情報!$C$8)</f>
        <v/>
      </c>
      <c r="C14" s="143"/>
      <c r="D14" s="143"/>
      <c r="E14" s="143"/>
      <c r="F14" s="143"/>
      <c r="G14" s="143" t="str">
        <f t="shared" si="0"/>
        <v/>
      </c>
      <c r="H14" s="143" t="str">
        <f t="shared" si="1"/>
        <v/>
      </c>
      <c r="I14" s="143"/>
      <c r="J14" s="143"/>
      <c r="K14" s="143">
        <v>1</v>
      </c>
      <c r="L14" s="193"/>
      <c r="M14" s="143"/>
      <c r="N14" s="171"/>
      <c r="O14" s="236" t="str">
        <f>基本情報!$C$4</f>
        <v>島根</v>
      </c>
      <c r="P14" s="175"/>
      <c r="Q14" s="172"/>
      <c r="R14" s="218"/>
      <c r="S14" s="143"/>
      <c r="T14" s="146">
        <v>2</v>
      </c>
      <c r="U14" s="172"/>
      <c r="V14" s="173"/>
      <c r="W14" s="176"/>
      <c r="X14" s="171">
        <v>2</v>
      </c>
      <c r="Y14" s="172"/>
      <c r="Z14" s="143"/>
      <c r="AA14" s="146"/>
      <c r="AB14" s="175">
        <v>2</v>
      </c>
      <c r="AC14" s="172"/>
      <c r="AD14" s="173"/>
      <c r="AE14" s="174"/>
      <c r="AF14" s="175"/>
      <c r="AG14" s="172"/>
      <c r="AH14" s="173"/>
      <c r="AI14" s="174"/>
    </row>
    <row r="15" spans="1:35" x14ac:dyDescent="0.25">
      <c r="A15" s="109">
        <v>9</v>
      </c>
      <c r="B15" s="144" t="str">
        <f>IF(F15="","",基本情報!$C$8)</f>
        <v/>
      </c>
      <c r="C15" s="144"/>
      <c r="D15" s="144"/>
      <c r="E15" s="144"/>
      <c r="F15" s="144"/>
      <c r="G15" s="144" t="str">
        <f t="shared" si="0"/>
        <v/>
      </c>
      <c r="H15" s="144" t="str">
        <f t="shared" si="1"/>
        <v/>
      </c>
      <c r="I15" s="144"/>
      <c r="J15" s="144"/>
      <c r="K15" s="144">
        <v>1</v>
      </c>
      <c r="L15" s="194"/>
      <c r="M15" s="144"/>
      <c r="N15" s="178"/>
      <c r="O15" s="237" t="str">
        <f>基本情報!$C$4</f>
        <v>島根</v>
      </c>
      <c r="P15" s="182"/>
      <c r="Q15" s="179"/>
      <c r="R15" s="219"/>
      <c r="S15" s="144"/>
      <c r="T15" s="147">
        <v>2</v>
      </c>
      <c r="U15" s="179"/>
      <c r="V15" s="180"/>
      <c r="W15" s="183"/>
      <c r="X15" s="178">
        <v>2</v>
      </c>
      <c r="Y15" s="179"/>
      <c r="Z15" s="144"/>
      <c r="AA15" s="147"/>
      <c r="AB15" s="182">
        <v>2</v>
      </c>
      <c r="AC15" s="179"/>
      <c r="AD15" s="180"/>
      <c r="AE15" s="181"/>
      <c r="AF15" s="182"/>
      <c r="AG15" s="179"/>
      <c r="AH15" s="180"/>
      <c r="AI15" s="181"/>
    </row>
    <row r="16" spans="1:35" x14ac:dyDescent="0.25">
      <c r="A16" s="110">
        <v>10</v>
      </c>
      <c r="B16" s="143" t="str">
        <f>IF(F16="","",基本情報!$C$8)</f>
        <v/>
      </c>
      <c r="C16" s="143"/>
      <c r="D16" s="143"/>
      <c r="E16" s="143"/>
      <c r="F16" s="143"/>
      <c r="G16" s="143" t="str">
        <f t="shared" si="0"/>
        <v/>
      </c>
      <c r="H16" s="143" t="str">
        <f t="shared" si="1"/>
        <v/>
      </c>
      <c r="I16" s="143"/>
      <c r="J16" s="143"/>
      <c r="K16" s="143">
        <v>1</v>
      </c>
      <c r="L16" s="193"/>
      <c r="M16" s="143"/>
      <c r="N16" s="171"/>
      <c r="O16" s="236" t="str">
        <f>基本情報!$C$4</f>
        <v>島根</v>
      </c>
      <c r="P16" s="175"/>
      <c r="Q16" s="172"/>
      <c r="R16" s="218"/>
      <c r="S16" s="143"/>
      <c r="T16" s="146">
        <v>2</v>
      </c>
      <c r="U16" s="172"/>
      <c r="V16" s="173"/>
      <c r="W16" s="176"/>
      <c r="X16" s="171">
        <v>2</v>
      </c>
      <c r="Y16" s="172"/>
      <c r="Z16" s="143"/>
      <c r="AA16" s="146"/>
      <c r="AB16" s="175">
        <v>2</v>
      </c>
      <c r="AC16" s="172"/>
      <c r="AD16" s="173"/>
      <c r="AE16" s="174"/>
      <c r="AF16" s="175"/>
      <c r="AG16" s="172"/>
      <c r="AH16" s="173"/>
      <c r="AI16" s="174"/>
    </row>
    <row r="17" spans="1:35" x14ac:dyDescent="0.25">
      <c r="A17" s="109">
        <v>11</v>
      </c>
      <c r="B17" s="144" t="str">
        <f>IF(F17="","",基本情報!$C$8)</f>
        <v/>
      </c>
      <c r="C17" s="144"/>
      <c r="D17" s="144"/>
      <c r="E17" s="144"/>
      <c r="F17" s="144"/>
      <c r="G17" s="144" t="str">
        <f t="shared" si="0"/>
        <v/>
      </c>
      <c r="H17" s="144" t="str">
        <f t="shared" si="1"/>
        <v/>
      </c>
      <c r="I17" s="144"/>
      <c r="J17" s="144"/>
      <c r="K17" s="144">
        <v>1</v>
      </c>
      <c r="L17" s="194"/>
      <c r="M17" s="144"/>
      <c r="N17" s="178"/>
      <c r="O17" s="237" t="str">
        <f>基本情報!$C$4</f>
        <v>島根</v>
      </c>
      <c r="P17" s="182"/>
      <c r="Q17" s="179"/>
      <c r="R17" s="219"/>
      <c r="S17" s="144"/>
      <c r="T17" s="147">
        <v>2</v>
      </c>
      <c r="U17" s="179"/>
      <c r="V17" s="180"/>
      <c r="W17" s="183"/>
      <c r="X17" s="178">
        <v>2</v>
      </c>
      <c r="Y17" s="179"/>
      <c r="Z17" s="144"/>
      <c r="AA17" s="147"/>
      <c r="AB17" s="182">
        <v>2</v>
      </c>
      <c r="AC17" s="179"/>
      <c r="AD17" s="180"/>
      <c r="AE17" s="181"/>
      <c r="AF17" s="182"/>
      <c r="AG17" s="179"/>
      <c r="AH17" s="180"/>
      <c r="AI17" s="181"/>
    </row>
    <row r="18" spans="1:35" x14ac:dyDescent="0.25">
      <c r="A18" s="110">
        <v>12</v>
      </c>
      <c r="B18" s="143" t="str">
        <f>IF(F18="","",基本情報!$C$8)</f>
        <v/>
      </c>
      <c r="C18" s="143"/>
      <c r="D18" s="143"/>
      <c r="E18" s="143"/>
      <c r="F18" s="143"/>
      <c r="G18" s="143" t="str">
        <f t="shared" si="0"/>
        <v/>
      </c>
      <c r="H18" s="143" t="str">
        <f t="shared" si="1"/>
        <v/>
      </c>
      <c r="I18" s="143"/>
      <c r="J18" s="143"/>
      <c r="K18" s="143">
        <v>1</v>
      </c>
      <c r="L18" s="193"/>
      <c r="M18" s="143"/>
      <c r="N18" s="171"/>
      <c r="O18" s="236" t="str">
        <f>基本情報!$C$4</f>
        <v>島根</v>
      </c>
      <c r="P18" s="175"/>
      <c r="Q18" s="172"/>
      <c r="R18" s="218"/>
      <c r="S18" s="143"/>
      <c r="T18" s="146">
        <v>2</v>
      </c>
      <c r="U18" s="172"/>
      <c r="V18" s="173"/>
      <c r="W18" s="176"/>
      <c r="X18" s="171">
        <v>2</v>
      </c>
      <c r="Y18" s="172"/>
      <c r="Z18" s="143"/>
      <c r="AA18" s="146"/>
      <c r="AB18" s="175">
        <v>2</v>
      </c>
      <c r="AC18" s="172"/>
      <c r="AD18" s="173"/>
      <c r="AE18" s="174"/>
      <c r="AF18" s="175"/>
      <c r="AG18" s="172"/>
      <c r="AH18" s="173"/>
      <c r="AI18" s="174"/>
    </row>
    <row r="19" spans="1:35" x14ac:dyDescent="0.25">
      <c r="A19" s="109">
        <v>13</v>
      </c>
      <c r="B19" s="144" t="str">
        <f>IF(F19="","",基本情報!$C$8)</f>
        <v/>
      </c>
      <c r="C19" s="144"/>
      <c r="D19" s="144"/>
      <c r="E19" s="144"/>
      <c r="F19" s="144"/>
      <c r="G19" s="144" t="str">
        <f t="shared" si="0"/>
        <v/>
      </c>
      <c r="H19" s="144" t="str">
        <f t="shared" si="1"/>
        <v/>
      </c>
      <c r="I19" s="144"/>
      <c r="J19" s="144"/>
      <c r="K19" s="144">
        <v>1</v>
      </c>
      <c r="L19" s="194"/>
      <c r="M19" s="144"/>
      <c r="N19" s="178"/>
      <c r="O19" s="237" t="str">
        <f>基本情報!$C$4</f>
        <v>島根</v>
      </c>
      <c r="P19" s="182"/>
      <c r="Q19" s="179"/>
      <c r="R19" s="219"/>
      <c r="S19" s="144"/>
      <c r="T19" s="147">
        <v>2</v>
      </c>
      <c r="U19" s="179"/>
      <c r="V19" s="180"/>
      <c r="W19" s="183"/>
      <c r="X19" s="178">
        <v>2</v>
      </c>
      <c r="Y19" s="179"/>
      <c r="Z19" s="144"/>
      <c r="AA19" s="147"/>
      <c r="AB19" s="182">
        <v>2</v>
      </c>
      <c r="AC19" s="179"/>
      <c r="AD19" s="180"/>
      <c r="AE19" s="181"/>
      <c r="AF19" s="182"/>
      <c r="AG19" s="179"/>
      <c r="AH19" s="180"/>
      <c r="AI19" s="181"/>
    </row>
    <row r="20" spans="1:35" x14ac:dyDescent="0.25">
      <c r="A20" s="110">
        <v>14</v>
      </c>
      <c r="B20" s="143" t="str">
        <f>IF(F20="","",基本情報!$C$8)</f>
        <v/>
      </c>
      <c r="C20" s="143"/>
      <c r="D20" s="143"/>
      <c r="E20" s="143"/>
      <c r="F20" s="143"/>
      <c r="G20" s="143" t="str">
        <f t="shared" si="0"/>
        <v/>
      </c>
      <c r="H20" s="143" t="str">
        <f t="shared" si="1"/>
        <v/>
      </c>
      <c r="I20" s="143"/>
      <c r="J20" s="143"/>
      <c r="K20" s="143">
        <v>1</v>
      </c>
      <c r="L20" s="193"/>
      <c r="M20" s="143"/>
      <c r="N20" s="171"/>
      <c r="O20" s="236" t="str">
        <f>基本情報!$C$4</f>
        <v>島根</v>
      </c>
      <c r="P20" s="175"/>
      <c r="Q20" s="172"/>
      <c r="R20" s="218"/>
      <c r="S20" s="143"/>
      <c r="T20" s="146">
        <v>2</v>
      </c>
      <c r="U20" s="172"/>
      <c r="V20" s="173"/>
      <c r="W20" s="176"/>
      <c r="X20" s="171">
        <v>2</v>
      </c>
      <c r="Y20" s="172"/>
      <c r="Z20" s="143"/>
      <c r="AA20" s="146"/>
      <c r="AB20" s="175">
        <v>2</v>
      </c>
      <c r="AC20" s="172"/>
      <c r="AD20" s="173"/>
      <c r="AE20" s="174"/>
      <c r="AF20" s="175"/>
      <c r="AG20" s="172"/>
      <c r="AH20" s="173"/>
      <c r="AI20" s="174"/>
    </row>
    <row r="21" spans="1:35" x14ac:dyDescent="0.25">
      <c r="A21" s="109">
        <v>15</v>
      </c>
      <c r="B21" s="144" t="str">
        <f>IF(F21="","",基本情報!$C$8)</f>
        <v/>
      </c>
      <c r="C21" s="144"/>
      <c r="D21" s="144"/>
      <c r="E21" s="144"/>
      <c r="F21" s="144"/>
      <c r="G21" s="144" t="str">
        <f t="shared" si="0"/>
        <v/>
      </c>
      <c r="H21" s="144" t="str">
        <f t="shared" si="1"/>
        <v/>
      </c>
      <c r="I21" s="144"/>
      <c r="J21" s="144"/>
      <c r="K21" s="144">
        <v>1</v>
      </c>
      <c r="L21" s="194"/>
      <c r="M21" s="144"/>
      <c r="N21" s="178"/>
      <c r="O21" s="237" t="str">
        <f>基本情報!$C$4</f>
        <v>島根</v>
      </c>
      <c r="P21" s="182"/>
      <c r="Q21" s="179"/>
      <c r="R21" s="219"/>
      <c r="S21" s="144"/>
      <c r="T21" s="147">
        <v>2</v>
      </c>
      <c r="U21" s="179"/>
      <c r="V21" s="180"/>
      <c r="W21" s="183"/>
      <c r="X21" s="178">
        <v>2</v>
      </c>
      <c r="Y21" s="179"/>
      <c r="Z21" s="144"/>
      <c r="AA21" s="147"/>
      <c r="AB21" s="182">
        <v>2</v>
      </c>
      <c r="AC21" s="179"/>
      <c r="AD21" s="180"/>
      <c r="AE21" s="181"/>
      <c r="AF21" s="182"/>
      <c r="AG21" s="179"/>
      <c r="AH21" s="180"/>
      <c r="AI21" s="181"/>
    </row>
    <row r="22" spans="1:35" x14ac:dyDescent="0.25">
      <c r="A22" s="110">
        <v>16</v>
      </c>
      <c r="B22" s="143" t="str">
        <f>IF(F22="","",基本情報!$C$8)</f>
        <v/>
      </c>
      <c r="C22" s="143"/>
      <c r="D22" s="143"/>
      <c r="E22" s="143"/>
      <c r="F22" s="143"/>
      <c r="G22" s="143" t="str">
        <f t="shared" si="0"/>
        <v/>
      </c>
      <c r="H22" s="143" t="str">
        <f t="shared" si="1"/>
        <v/>
      </c>
      <c r="I22" s="143"/>
      <c r="J22" s="143"/>
      <c r="K22" s="143">
        <v>1</v>
      </c>
      <c r="L22" s="193"/>
      <c r="M22" s="143"/>
      <c r="N22" s="171"/>
      <c r="O22" s="236" t="str">
        <f>基本情報!$C$4</f>
        <v>島根</v>
      </c>
      <c r="P22" s="175"/>
      <c r="Q22" s="172"/>
      <c r="R22" s="218"/>
      <c r="S22" s="143"/>
      <c r="T22" s="146">
        <v>2</v>
      </c>
      <c r="U22" s="172"/>
      <c r="V22" s="173"/>
      <c r="W22" s="176"/>
      <c r="X22" s="171">
        <v>2</v>
      </c>
      <c r="Y22" s="172"/>
      <c r="Z22" s="143"/>
      <c r="AA22" s="146"/>
      <c r="AB22" s="175">
        <v>2</v>
      </c>
      <c r="AC22" s="172"/>
      <c r="AD22" s="173"/>
      <c r="AE22" s="174"/>
      <c r="AF22" s="175"/>
      <c r="AG22" s="172"/>
      <c r="AH22" s="173"/>
      <c r="AI22" s="174"/>
    </row>
    <row r="23" spans="1:35" x14ac:dyDescent="0.25">
      <c r="A23" s="109">
        <v>17</v>
      </c>
      <c r="B23" s="144" t="str">
        <f>IF(F23="","",基本情報!$C$8)</f>
        <v/>
      </c>
      <c r="C23" s="144"/>
      <c r="D23" s="144"/>
      <c r="E23" s="144"/>
      <c r="F23" s="144"/>
      <c r="G23" s="144" t="str">
        <f t="shared" si="0"/>
        <v/>
      </c>
      <c r="H23" s="144" t="str">
        <f t="shared" si="1"/>
        <v/>
      </c>
      <c r="I23" s="144"/>
      <c r="J23" s="144"/>
      <c r="K23" s="144">
        <v>1</v>
      </c>
      <c r="L23" s="194"/>
      <c r="M23" s="144"/>
      <c r="N23" s="178"/>
      <c r="O23" s="237" t="str">
        <f>基本情報!$C$4</f>
        <v>島根</v>
      </c>
      <c r="P23" s="182"/>
      <c r="Q23" s="179"/>
      <c r="R23" s="219"/>
      <c r="S23" s="144"/>
      <c r="T23" s="147">
        <v>2</v>
      </c>
      <c r="U23" s="179"/>
      <c r="V23" s="180"/>
      <c r="W23" s="183"/>
      <c r="X23" s="178">
        <v>2</v>
      </c>
      <c r="Y23" s="179"/>
      <c r="Z23" s="144"/>
      <c r="AA23" s="147"/>
      <c r="AB23" s="182">
        <v>2</v>
      </c>
      <c r="AC23" s="179"/>
      <c r="AD23" s="180"/>
      <c r="AE23" s="181"/>
      <c r="AF23" s="182"/>
      <c r="AG23" s="179"/>
      <c r="AH23" s="180"/>
      <c r="AI23" s="181"/>
    </row>
    <row r="24" spans="1:35" x14ac:dyDescent="0.25">
      <c r="A24" s="110">
        <v>18</v>
      </c>
      <c r="B24" s="143" t="str">
        <f>IF(F24="","",基本情報!$C$8)</f>
        <v/>
      </c>
      <c r="C24" s="143"/>
      <c r="D24" s="143"/>
      <c r="E24" s="143"/>
      <c r="F24" s="143"/>
      <c r="G24" s="143" t="str">
        <f t="shared" si="0"/>
        <v/>
      </c>
      <c r="H24" s="143" t="str">
        <f t="shared" si="1"/>
        <v/>
      </c>
      <c r="I24" s="143"/>
      <c r="J24" s="143"/>
      <c r="K24" s="143">
        <v>1</v>
      </c>
      <c r="L24" s="193"/>
      <c r="M24" s="143"/>
      <c r="N24" s="171"/>
      <c r="O24" s="236" t="str">
        <f>基本情報!$C$4</f>
        <v>島根</v>
      </c>
      <c r="P24" s="175"/>
      <c r="Q24" s="172"/>
      <c r="R24" s="218"/>
      <c r="S24" s="143"/>
      <c r="T24" s="146">
        <v>2</v>
      </c>
      <c r="U24" s="172"/>
      <c r="V24" s="173"/>
      <c r="W24" s="176"/>
      <c r="X24" s="171">
        <v>2</v>
      </c>
      <c r="Y24" s="172"/>
      <c r="Z24" s="143"/>
      <c r="AA24" s="146"/>
      <c r="AB24" s="175">
        <v>2</v>
      </c>
      <c r="AC24" s="172"/>
      <c r="AD24" s="173"/>
      <c r="AE24" s="174"/>
      <c r="AF24" s="175"/>
      <c r="AG24" s="172"/>
      <c r="AH24" s="173"/>
      <c r="AI24" s="174"/>
    </row>
    <row r="25" spans="1:35" x14ac:dyDescent="0.25">
      <c r="A25" s="109">
        <v>19</v>
      </c>
      <c r="B25" s="144" t="str">
        <f>IF(F25="","",基本情報!$C$8)</f>
        <v/>
      </c>
      <c r="C25" s="144"/>
      <c r="D25" s="144"/>
      <c r="E25" s="144"/>
      <c r="F25" s="144"/>
      <c r="G25" s="144" t="str">
        <f t="shared" si="0"/>
        <v/>
      </c>
      <c r="H25" s="144" t="str">
        <f t="shared" si="1"/>
        <v/>
      </c>
      <c r="I25" s="144"/>
      <c r="J25" s="144"/>
      <c r="K25" s="144">
        <v>1</v>
      </c>
      <c r="L25" s="144"/>
      <c r="M25" s="144"/>
      <c r="N25" s="178"/>
      <c r="O25" s="237" t="str">
        <f>基本情報!$C$4</f>
        <v>島根</v>
      </c>
      <c r="P25" s="182"/>
      <c r="Q25" s="179"/>
      <c r="R25" s="219"/>
      <c r="S25" s="144"/>
      <c r="T25" s="147">
        <v>2</v>
      </c>
      <c r="U25" s="179"/>
      <c r="V25" s="180"/>
      <c r="W25" s="183"/>
      <c r="X25" s="178">
        <v>2</v>
      </c>
      <c r="Y25" s="179"/>
      <c r="Z25" s="144"/>
      <c r="AA25" s="147"/>
      <c r="AB25" s="182">
        <v>2</v>
      </c>
      <c r="AC25" s="179"/>
      <c r="AD25" s="180"/>
      <c r="AE25" s="181"/>
      <c r="AF25" s="182"/>
      <c r="AG25" s="179"/>
      <c r="AH25" s="180"/>
      <c r="AI25" s="181"/>
    </row>
    <row r="26" spans="1:35" x14ac:dyDescent="0.25">
      <c r="A26" s="110">
        <v>20</v>
      </c>
      <c r="B26" s="143" t="str">
        <f>IF(F26="","",基本情報!$C$8)</f>
        <v/>
      </c>
      <c r="C26" s="143"/>
      <c r="D26" s="143"/>
      <c r="E26" s="143"/>
      <c r="F26" s="143"/>
      <c r="G26" s="143" t="str">
        <f t="shared" si="0"/>
        <v/>
      </c>
      <c r="H26" s="143" t="str">
        <f t="shared" si="1"/>
        <v/>
      </c>
      <c r="I26" s="143"/>
      <c r="J26" s="143"/>
      <c r="K26" s="143">
        <v>1</v>
      </c>
      <c r="L26" s="143"/>
      <c r="M26" s="143"/>
      <c r="N26" s="171"/>
      <c r="O26" s="236" t="str">
        <f>基本情報!$C$4</f>
        <v>島根</v>
      </c>
      <c r="P26" s="175"/>
      <c r="Q26" s="172"/>
      <c r="R26" s="218"/>
      <c r="S26" s="143"/>
      <c r="T26" s="146">
        <v>2</v>
      </c>
      <c r="U26" s="172"/>
      <c r="V26" s="173"/>
      <c r="W26" s="176"/>
      <c r="X26" s="171">
        <v>2</v>
      </c>
      <c r="Y26" s="172"/>
      <c r="Z26" s="143"/>
      <c r="AA26" s="146"/>
      <c r="AB26" s="175">
        <v>2</v>
      </c>
      <c r="AC26" s="172"/>
      <c r="AD26" s="173"/>
      <c r="AE26" s="174"/>
      <c r="AF26" s="175"/>
      <c r="AG26" s="172"/>
      <c r="AH26" s="173"/>
      <c r="AI26" s="174"/>
    </row>
    <row r="27" spans="1:35" x14ac:dyDescent="0.25">
      <c r="A27" s="109">
        <v>21</v>
      </c>
      <c r="B27" s="144" t="str">
        <f>IF(F27="","",基本情報!$C$8)</f>
        <v/>
      </c>
      <c r="C27" s="144"/>
      <c r="D27" s="144"/>
      <c r="E27" s="144"/>
      <c r="F27" s="144"/>
      <c r="G27" s="144" t="str">
        <f t="shared" si="0"/>
        <v/>
      </c>
      <c r="H27" s="144" t="str">
        <f t="shared" si="1"/>
        <v/>
      </c>
      <c r="I27" s="144"/>
      <c r="J27" s="144"/>
      <c r="K27" s="144">
        <v>1</v>
      </c>
      <c r="L27" s="144"/>
      <c r="M27" s="144"/>
      <c r="N27" s="178"/>
      <c r="O27" s="237" t="str">
        <f>基本情報!$C$4</f>
        <v>島根</v>
      </c>
      <c r="P27" s="182"/>
      <c r="Q27" s="179"/>
      <c r="R27" s="219"/>
      <c r="S27" s="144"/>
      <c r="T27" s="147">
        <v>2</v>
      </c>
      <c r="U27" s="179"/>
      <c r="V27" s="180"/>
      <c r="W27" s="183"/>
      <c r="X27" s="178">
        <v>2</v>
      </c>
      <c r="Y27" s="179"/>
      <c r="Z27" s="144"/>
      <c r="AA27" s="147"/>
      <c r="AB27" s="182">
        <v>2</v>
      </c>
      <c r="AC27" s="179"/>
      <c r="AD27" s="180"/>
      <c r="AE27" s="181"/>
      <c r="AF27" s="182"/>
      <c r="AG27" s="179"/>
      <c r="AH27" s="180"/>
      <c r="AI27" s="181"/>
    </row>
    <row r="28" spans="1:35" x14ac:dyDescent="0.25">
      <c r="A28" s="110">
        <v>22</v>
      </c>
      <c r="B28" s="143" t="str">
        <f>IF(F28="","",基本情報!$C$8)</f>
        <v/>
      </c>
      <c r="C28" s="143"/>
      <c r="D28" s="143"/>
      <c r="E28" s="143"/>
      <c r="F28" s="143"/>
      <c r="G28" s="143" t="str">
        <f t="shared" si="0"/>
        <v/>
      </c>
      <c r="H28" s="143" t="str">
        <f t="shared" si="1"/>
        <v/>
      </c>
      <c r="I28" s="143"/>
      <c r="J28" s="143"/>
      <c r="K28" s="143">
        <v>1</v>
      </c>
      <c r="L28" s="143"/>
      <c r="M28" s="143"/>
      <c r="N28" s="171"/>
      <c r="O28" s="236" t="str">
        <f>基本情報!$C$4</f>
        <v>島根</v>
      </c>
      <c r="P28" s="175"/>
      <c r="Q28" s="172"/>
      <c r="R28" s="218"/>
      <c r="S28" s="143"/>
      <c r="T28" s="146">
        <v>2</v>
      </c>
      <c r="U28" s="172"/>
      <c r="V28" s="173"/>
      <c r="W28" s="176"/>
      <c r="X28" s="171">
        <v>2</v>
      </c>
      <c r="Y28" s="172"/>
      <c r="Z28" s="143"/>
      <c r="AA28" s="146"/>
      <c r="AB28" s="175">
        <v>2</v>
      </c>
      <c r="AC28" s="172"/>
      <c r="AD28" s="173"/>
      <c r="AE28" s="174"/>
      <c r="AF28" s="175"/>
      <c r="AG28" s="172"/>
      <c r="AH28" s="173"/>
      <c r="AI28" s="174"/>
    </row>
    <row r="29" spans="1:35" x14ac:dyDescent="0.25">
      <c r="A29" s="109">
        <v>23</v>
      </c>
      <c r="B29" s="144" t="str">
        <f>IF(F29="","",基本情報!$C$8)</f>
        <v/>
      </c>
      <c r="C29" s="144"/>
      <c r="D29" s="144"/>
      <c r="E29" s="144"/>
      <c r="F29" s="144"/>
      <c r="G29" s="144" t="str">
        <f t="shared" si="0"/>
        <v/>
      </c>
      <c r="H29" s="144" t="str">
        <f t="shared" si="1"/>
        <v/>
      </c>
      <c r="I29" s="144"/>
      <c r="J29" s="144"/>
      <c r="K29" s="144">
        <v>1</v>
      </c>
      <c r="L29" s="144"/>
      <c r="M29" s="144"/>
      <c r="N29" s="178"/>
      <c r="O29" s="237" t="str">
        <f>基本情報!$C$4</f>
        <v>島根</v>
      </c>
      <c r="P29" s="182"/>
      <c r="Q29" s="179"/>
      <c r="R29" s="219"/>
      <c r="S29" s="144"/>
      <c r="T29" s="147">
        <v>2</v>
      </c>
      <c r="U29" s="179"/>
      <c r="V29" s="180"/>
      <c r="W29" s="183"/>
      <c r="X29" s="178">
        <v>2</v>
      </c>
      <c r="Y29" s="179"/>
      <c r="Z29" s="144"/>
      <c r="AA29" s="147"/>
      <c r="AB29" s="182">
        <v>2</v>
      </c>
      <c r="AC29" s="179"/>
      <c r="AD29" s="180"/>
      <c r="AE29" s="181"/>
      <c r="AF29" s="182"/>
      <c r="AG29" s="179"/>
      <c r="AH29" s="180"/>
      <c r="AI29" s="181"/>
    </row>
    <row r="30" spans="1:35" x14ac:dyDescent="0.25">
      <c r="A30" s="110">
        <v>24</v>
      </c>
      <c r="B30" s="143" t="str">
        <f>IF(F30="","",基本情報!$C$8)</f>
        <v/>
      </c>
      <c r="C30" s="143"/>
      <c r="D30" s="143"/>
      <c r="E30" s="143"/>
      <c r="F30" s="143"/>
      <c r="G30" s="143" t="str">
        <f t="shared" si="0"/>
        <v/>
      </c>
      <c r="H30" s="143" t="str">
        <f t="shared" si="1"/>
        <v/>
      </c>
      <c r="I30" s="143"/>
      <c r="J30" s="143"/>
      <c r="K30" s="143">
        <v>1</v>
      </c>
      <c r="L30" s="143"/>
      <c r="M30" s="143"/>
      <c r="N30" s="171"/>
      <c r="O30" s="236" t="str">
        <f>基本情報!$C$4</f>
        <v>島根</v>
      </c>
      <c r="P30" s="175"/>
      <c r="Q30" s="172"/>
      <c r="R30" s="218"/>
      <c r="S30" s="143"/>
      <c r="T30" s="146">
        <v>2</v>
      </c>
      <c r="U30" s="172"/>
      <c r="V30" s="173"/>
      <c r="W30" s="176"/>
      <c r="X30" s="171">
        <v>2</v>
      </c>
      <c r="Y30" s="172"/>
      <c r="Z30" s="143"/>
      <c r="AA30" s="146"/>
      <c r="AB30" s="175">
        <v>2</v>
      </c>
      <c r="AC30" s="172"/>
      <c r="AD30" s="173"/>
      <c r="AE30" s="174"/>
      <c r="AF30" s="175"/>
      <c r="AG30" s="172"/>
      <c r="AH30" s="173"/>
      <c r="AI30" s="174"/>
    </row>
    <row r="31" spans="1:35" x14ac:dyDescent="0.25">
      <c r="A31" s="109">
        <v>25</v>
      </c>
      <c r="B31" s="144" t="str">
        <f>IF(F31="","",基本情報!$C$8)</f>
        <v/>
      </c>
      <c r="C31" s="144"/>
      <c r="D31" s="144"/>
      <c r="E31" s="144"/>
      <c r="F31" s="144"/>
      <c r="G31" s="144" t="str">
        <f t="shared" si="0"/>
        <v/>
      </c>
      <c r="H31" s="144" t="str">
        <f t="shared" si="1"/>
        <v/>
      </c>
      <c r="I31" s="144"/>
      <c r="J31" s="144"/>
      <c r="K31" s="144">
        <v>1</v>
      </c>
      <c r="L31" s="144"/>
      <c r="M31" s="144"/>
      <c r="N31" s="178"/>
      <c r="O31" s="237" t="str">
        <f>基本情報!$C$4</f>
        <v>島根</v>
      </c>
      <c r="P31" s="182"/>
      <c r="Q31" s="179"/>
      <c r="R31" s="219"/>
      <c r="S31" s="144"/>
      <c r="T31" s="147">
        <v>2</v>
      </c>
      <c r="U31" s="179"/>
      <c r="V31" s="180"/>
      <c r="W31" s="183"/>
      <c r="X31" s="178">
        <v>2</v>
      </c>
      <c r="Y31" s="179"/>
      <c r="Z31" s="144"/>
      <c r="AA31" s="147"/>
      <c r="AB31" s="182">
        <v>2</v>
      </c>
      <c r="AC31" s="179"/>
      <c r="AD31" s="180"/>
      <c r="AE31" s="181"/>
      <c r="AF31" s="182"/>
      <c r="AG31" s="179"/>
      <c r="AH31" s="180"/>
      <c r="AI31" s="181"/>
    </row>
    <row r="32" spans="1:35" x14ac:dyDescent="0.25">
      <c r="A32" s="110">
        <v>26</v>
      </c>
      <c r="B32" s="143" t="str">
        <f>IF(F32="","",基本情報!$C$8)</f>
        <v/>
      </c>
      <c r="C32" s="143"/>
      <c r="D32" s="143"/>
      <c r="E32" s="143"/>
      <c r="F32" s="143"/>
      <c r="G32" s="143" t="str">
        <f t="shared" si="0"/>
        <v/>
      </c>
      <c r="H32" s="143" t="str">
        <f t="shared" si="1"/>
        <v/>
      </c>
      <c r="I32" s="143"/>
      <c r="J32" s="143"/>
      <c r="K32" s="143">
        <v>1</v>
      </c>
      <c r="L32" s="143"/>
      <c r="M32" s="143"/>
      <c r="N32" s="171"/>
      <c r="O32" s="236" t="str">
        <f>基本情報!$C$4</f>
        <v>島根</v>
      </c>
      <c r="P32" s="175"/>
      <c r="Q32" s="172"/>
      <c r="R32" s="218"/>
      <c r="S32" s="143"/>
      <c r="T32" s="146">
        <v>2</v>
      </c>
      <c r="U32" s="172"/>
      <c r="V32" s="173"/>
      <c r="W32" s="176"/>
      <c r="X32" s="171">
        <v>2</v>
      </c>
      <c r="Y32" s="172"/>
      <c r="Z32" s="143"/>
      <c r="AA32" s="146"/>
      <c r="AB32" s="175">
        <v>2</v>
      </c>
      <c r="AC32" s="172"/>
      <c r="AD32" s="173"/>
      <c r="AE32" s="174"/>
      <c r="AF32" s="175"/>
      <c r="AG32" s="172"/>
      <c r="AH32" s="173"/>
      <c r="AI32" s="174"/>
    </row>
    <row r="33" spans="1:35" x14ac:dyDescent="0.25">
      <c r="A33" s="109">
        <v>27</v>
      </c>
      <c r="B33" s="144" t="str">
        <f>IF(F33="","",基本情報!$C$8)</f>
        <v/>
      </c>
      <c r="C33" s="144"/>
      <c r="D33" s="144"/>
      <c r="E33" s="144"/>
      <c r="F33" s="144"/>
      <c r="G33" s="144" t="str">
        <f t="shared" si="0"/>
        <v/>
      </c>
      <c r="H33" s="144" t="str">
        <f t="shared" si="1"/>
        <v/>
      </c>
      <c r="I33" s="144"/>
      <c r="J33" s="144"/>
      <c r="K33" s="144">
        <v>1</v>
      </c>
      <c r="L33" s="144"/>
      <c r="M33" s="144"/>
      <c r="N33" s="178"/>
      <c r="O33" s="237" t="str">
        <f>基本情報!$C$4</f>
        <v>島根</v>
      </c>
      <c r="P33" s="182"/>
      <c r="Q33" s="179"/>
      <c r="R33" s="219"/>
      <c r="S33" s="144"/>
      <c r="T33" s="147">
        <v>2</v>
      </c>
      <c r="U33" s="179"/>
      <c r="V33" s="180"/>
      <c r="W33" s="183"/>
      <c r="X33" s="178">
        <v>2</v>
      </c>
      <c r="Y33" s="179"/>
      <c r="Z33" s="144"/>
      <c r="AA33" s="147"/>
      <c r="AB33" s="182">
        <v>2</v>
      </c>
      <c r="AC33" s="179"/>
      <c r="AD33" s="180"/>
      <c r="AE33" s="181"/>
      <c r="AF33" s="182"/>
      <c r="AG33" s="179"/>
      <c r="AH33" s="180"/>
      <c r="AI33" s="181"/>
    </row>
    <row r="34" spans="1:35" x14ac:dyDescent="0.25">
      <c r="A34" s="110">
        <v>28</v>
      </c>
      <c r="B34" s="143" t="str">
        <f>IF(F34="","",基本情報!$C$8)</f>
        <v/>
      </c>
      <c r="C34" s="143"/>
      <c r="D34" s="143"/>
      <c r="E34" s="143"/>
      <c r="F34" s="143"/>
      <c r="G34" s="143" t="str">
        <f t="shared" si="0"/>
        <v/>
      </c>
      <c r="H34" s="143" t="str">
        <f t="shared" si="1"/>
        <v/>
      </c>
      <c r="I34" s="143"/>
      <c r="J34" s="143"/>
      <c r="K34" s="143">
        <v>1</v>
      </c>
      <c r="L34" s="143"/>
      <c r="M34" s="143"/>
      <c r="N34" s="171"/>
      <c r="O34" s="236" t="str">
        <f>基本情報!$C$4</f>
        <v>島根</v>
      </c>
      <c r="P34" s="175"/>
      <c r="Q34" s="172"/>
      <c r="R34" s="218"/>
      <c r="S34" s="143"/>
      <c r="T34" s="146">
        <v>2</v>
      </c>
      <c r="U34" s="172"/>
      <c r="V34" s="173"/>
      <c r="W34" s="176"/>
      <c r="X34" s="171">
        <v>2</v>
      </c>
      <c r="Y34" s="172"/>
      <c r="Z34" s="143"/>
      <c r="AA34" s="146"/>
      <c r="AB34" s="175">
        <v>2</v>
      </c>
      <c r="AC34" s="172"/>
      <c r="AD34" s="173"/>
      <c r="AE34" s="174"/>
      <c r="AF34" s="175"/>
      <c r="AG34" s="172"/>
      <c r="AH34" s="173"/>
      <c r="AI34" s="174"/>
    </row>
    <row r="35" spans="1:35" x14ac:dyDescent="0.25">
      <c r="A35" s="109">
        <v>29</v>
      </c>
      <c r="B35" s="144" t="str">
        <f>IF(F35="","",基本情報!$C$8)</f>
        <v/>
      </c>
      <c r="C35" s="144"/>
      <c r="D35" s="144"/>
      <c r="E35" s="144"/>
      <c r="F35" s="144"/>
      <c r="G35" s="144" t="str">
        <f t="shared" si="0"/>
        <v/>
      </c>
      <c r="H35" s="144" t="str">
        <f t="shared" si="1"/>
        <v/>
      </c>
      <c r="I35" s="144"/>
      <c r="J35" s="144"/>
      <c r="K35" s="144">
        <v>1</v>
      </c>
      <c r="L35" s="144"/>
      <c r="M35" s="144"/>
      <c r="N35" s="178"/>
      <c r="O35" s="237" t="str">
        <f>基本情報!$C$4</f>
        <v>島根</v>
      </c>
      <c r="P35" s="182"/>
      <c r="Q35" s="179"/>
      <c r="R35" s="219"/>
      <c r="S35" s="144"/>
      <c r="T35" s="147">
        <v>2</v>
      </c>
      <c r="U35" s="179"/>
      <c r="V35" s="180"/>
      <c r="W35" s="183"/>
      <c r="X35" s="178">
        <v>2</v>
      </c>
      <c r="Y35" s="179"/>
      <c r="Z35" s="144"/>
      <c r="AA35" s="147"/>
      <c r="AB35" s="182">
        <v>2</v>
      </c>
      <c r="AC35" s="179"/>
      <c r="AD35" s="180"/>
      <c r="AE35" s="181"/>
      <c r="AF35" s="182"/>
      <c r="AG35" s="179"/>
      <c r="AH35" s="180"/>
      <c r="AI35" s="181"/>
    </row>
    <row r="36" spans="1:35" x14ac:dyDescent="0.25">
      <c r="A36" s="110">
        <v>30</v>
      </c>
      <c r="B36" s="143" t="str">
        <f>IF(F36="","",基本情報!$C$8)</f>
        <v/>
      </c>
      <c r="C36" s="143"/>
      <c r="D36" s="143"/>
      <c r="E36" s="143"/>
      <c r="F36" s="143"/>
      <c r="G36" s="143" t="str">
        <f t="shared" si="0"/>
        <v/>
      </c>
      <c r="H36" s="143" t="str">
        <f t="shared" si="1"/>
        <v/>
      </c>
      <c r="I36" s="143"/>
      <c r="J36" s="143"/>
      <c r="K36" s="143">
        <v>1</v>
      </c>
      <c r="L36" s="143"/>
      <c r="M36" s="143"/>
      <c r="N36" s="171"/>
      <c r="O36" s="236" t="str">
        <f>基本情報!$C$4</f>
        <v>島根</v>
      </c>
      <c r="P36" s="175"/>
      <c r="Q36" s="172"/>
      <c r="R36" s="218"/>
      <c r="S36" s="143"/>
      <c r="T36" s="146">
        <v>2</v>
      </c>
      <c r="U36" s="172"/>
      <c r="V36" s="173"/>
      <c r="W36" s="176"/>
      <c r="X36" s="171">
        <v>2</v>
      </c>
      <c r="Y36" s="172"/>
      <c r="Z36" s="143"/>
      <c r="AA36" s="146"/>
      <c r="AB36" s="175">
        <v>2</v>
      </c>
      <c r="AC36" s="172"/>
      <c r="AD36" s="173"/>
      <c r="AE36" s="174"/>
      <c r="AF36" s="175"/>
      <c r="AG36" s="172"/>
      <c r="AH36" s="173"/>
      <c r="AI36" s="174"/>
    </row>
    <row r="37" spans="1:35" x14ac:dyDescent="0.25">
      <c r="A37" s="109">
        <v>31</v>
      </c>
      <c r="B37" s="144" t="str">
        <f>IF(F37="","",基本情報!$C$8)</f>
        <v/>
      </c>
      <c r="C37" s="144"/>
      <c r="D37" s="144"/>
      <c r="E37" s="144"/>
      <c r="F37" s="144"/>
      <c r="G37" s="144" t="str">
        <f t="shared" si="0"/>
        <v/>
      </c>
      <c r="H37" s="144" t="str">
        <f t="shared" si="1"/>
        <v/>
      </c>
      <c r="I37" s="144"/>
      <c r="J37" s="144"/>
      <c r="K37" s="144">
        <v>1</v>
      </c>
      <c r="L37" s="144"/>
      <c r="M37" s="144"/>
      <c r="N37" s="178"/>
      <c r="O37" s="237" t="str">
        <f>基本情報!$C$4</f>
        <v>島根</v>
      </c>
      <c r="P37" s="182"/>
      <c r="Q37" s="179"/>
      <c r="R37" s="219"/>
      <c r="S37" s="144"/>
      <c r="T37" s="147">
        <v>2</v>
      </c>
      <c r="U37" s="179"/>
      <c r="V37" s="180"/>
      <c r="W37" s="183"/>
      <c r="X37" s="178">
        <v>2</v>
      </c>
      <c r="Y37" s="179"/>
      <c r="Z37" s="144"/>
      <c r="AA37" s="147"/>
      <c r="AB37" s="182">
        <v>2</v>
      </c>
      <c r="AC37" s="179"/>
      <c r="AD37" s="180"/>
      <c r="AE37" s="181"/>
      <c r="AF37" s="182"/>
      <c r="AG37" s="179"/>
      <c r="AH37" s="180"/>
      <c r="AI37" s="181"/>
    </row>
    <row r="38" spans="1:35" x14ac:dyDescent="0.25">
      <c r="A38" s="110">
        <v>32</v>
      </c>
      <c r="B38" s="143" t="str">
        <f>IF(F38="","",基本情報!$C$8)</f>
        <v/>
      </c>
      <c r="C38" s="143"/>
      <c r="D38" s="143"/>
      <c r="E38" s="143"/>
      <c r="F38" s="143"/>
      <c r="G38" s="143" t="str">
        <f t="shared" si="0"/>
        <v/>
      </c>
      <c r="H38" s="143" t="str">
        <f t="shared" si="1"/>
        <v/>
      </c>
      <c r="I38" s="143"/>
      <c r="J38" s="143"/>
      <c r="K38" s="143">
        <v>1</v>
      </c>
      <c r="L38" s="143"/>
      <c r="M38" s="143"/>
      <c r="N38" s="171"/>
      <c r="O38" s="236" t="str">
        <f>基本情報!$C$4</f>
        <v>島根</v>
      </c>
      <c r="P38" s="175"/>
      <c r="Q38" s="172"/>
      <c r="R38" s="218"/>
      <c r="S38" s="143"/>
      <c r="T38" s="146">
        <v>2</v>
      </c>
      <c r="U38" s="172"/>
      <c r="V38" s="173"/>
      <c r="W38" s="176"/>
      <c r="X38" s="171">
        <v>2</v>
      </c>
      <c r="Y38" s="172"/>
      <c r="Z38" s="143"/>
      <c r="AA38" s="146"/>
      <c r="AB38" s="175">
        <v>2</v>
      </c>
      <c r="AC38" s="172"/>
      <c r="AD38" s="173"/>
      <c r="AE38" s="174"/>
      <c r="AF38" s="175"/>
      <c r="AG38" s="172"/>
      <c r="AH38" s="173"/>
      <c r="AI38" s="174"/>
    </row>
    <row r="39" spans="1:35" x14ac:dyDescent="0.25">
      <c r="A39" s="109">
        <v>33</v>
      </c>
      <c r="B39" s="144" t="str">
        <f>IF(F39="","",基本情報!$C$8)</f>
        <v/>
      </c>
      <c r="C39" s="144"/>
      <c r="D39" s="144"/>
      <c r="E39" s="144"/>
      <c r="F39" s="144"/>
      <c r="G39" s="144" t="str">
        <f t="shared" si="0"/>
        <v/>
      </c>
      <c r="H39" s="144" t="str">
        <f t="shared" ref="H39:H70" si="2">IF(F39="","",F39)</f>
        <v/>
      </c>
      <c r="I39" s="144"/>
      <c r="J39" s="144"/>
      <c r="K39" s="144">
        <v>1</v>
      </c>
      <c r="L39" s="144"/>
      <c r="M39" s="144"/>
      <c r="N39" s="178"/>
      <c r="O39" s="237" t="str">
        <f>基本情報!$C$4</f>
        <v>島根</v>
      </c>
      <c r="P39" s="182"/>
      <c r="Q39" s="179"/>
      <c r="R39" s="219"/>
      <c r="S39" s="144"/>
      <c r="T39" s="147">
        <v>2</v>
      </c>
      <c r="U39" s="179"/>
      <c r="V39" s="180"/>
      <c r="W39" s="183"/>
      <c r="X39" s="178">
        <v>2</v>
      </c>
      <c r="Y39" s="179"/>
      <c r="Z39" s="144"/>
      <c r="AA39" s="147"/>
      <c r="AB39" s="182">
        <v>2</v>
      </c>
      <c r="AC39" s="179"/>
      <c r="AD39" s="180"/>
      <c r="AE39" s="181"/>
      <c r="AF39" s="182"/>
      <c r="AG39" s="179"/>
      <c r="AH39" s="180"/>
      <c r="AI39" s="181"/>
    </row>
    <row r="40" spans="1:35" x14ac:dyDescent="0.25">
      <c r="A40" s="110">
        <v>34</v>
      </c>
      <c r="B40" s="143" t="str">
        <f>IF(F40="","",基本情報!$C$8)</f>
        <v/>
      </c>
      <c r="C40" s="143"/>
      <c r="D40" s="143"/>
      <c r="E40" s="143"/>
      <c r="F40" s="143"/>
      <c r="G40" s="143" t="str">
        <f t="shared" si="0"/>
        <v/>
      </c>
      <c r="H40" s="143" t="str">
        <f t="shared" si="2"/>
        <v/>
      </c>
      <c r="I40" s="143"/>
      <c r="J40" s="143"/>
      <c r="K40" s="143">
        <v>1</v>
      </c>
      <c r="L40" s="143"/>
      <c r="M40" s="143"/>
      <c r="N40" s="171"/>
      <c r="O40" s="236" t="str">
        <f>基本情報!$C$4</f>
        <v>島根</v>
      </c>
      <c r="P40" s="175"/>
      <c r="Q40" s="172"/>
      <c r="R40" s="218"/>
      <c r="S40" s="143"/>
      <c r="T40" s="146">
        <v>2</v>
      </c>
      <c r="U40" s="172"/>
      <c r="V40" s="173"/>
      <c r="W40" s="176"/>
      <c r="X40" s="171">
        <v>2</v>
      </c>
      <c r="Y40" s="172"/>
      <c r="Z40" s="143"/>
      <c r="AA40" s="146"/>
      <c r="AB40" s="175">
        <v>2</v>
      </c>
      <c r="AC40" s="172"/>
      <c r="AD40" s="173"/>
      <c r="AE40" s="174"/>
      <c r="AF40" s="175"/>
      <c r="AG40" s="172"/>
      <c r="AH40" s="173"/>
      <c r="AI40" s="174"/>
    </row>
    <row r="41" spans="1:35" x14ac:dyDescent="0.25">
      <c r="A41" s="109">
        <v>35</v>
      </c>
      <c r="B41" s="144" t="str">
        <f>IF(F41="","",基本情報!$C$8)</f>
        <v/>
      </c>
      <c r="C41" s="144"/>
      <c r="D41" s="144"/>
      <c r="E41" s="144"/>
      <c r="F41" s="144"/>
      <c r="G41" s="144" t="str">
        <f t="shared" si="0"/>
        <v/>
      </c>
      <c r="H41" s="144" t="str">
        <f t="shared" si="2"/>
        <v/>
      </c>
      <c r="I41" s="144"/>
      <c r="J41" s="144"/>
      <c r="K41" s="144">
        <v>1</v>
      </c>
      <c r="L41" s="144"/>
      <c r="M41" s="144"/>
      <c r="N41" s="178"/>
      <c r="O41" s="237" t="str">
        <f>基本情報!$C$4</f>
        <v>島根</v>
      </c>
      <c r="P41" s="182"/>
      <c r="Q41" s="179"/>
      <c r="R41" s="219"/>
      <c r="S41" s="144"/>
      <c r="T41" s="147">
        <v>2</v>
      </c>
      <c r="U41" s="179"/>
      <c r="V41" s="180"/>
      <c r="W41" s="183"/>
      <c r="X41" s="178">
        <v>2</v>
      </c>
      <c r="Y41" s="179"/>
      <c r="Z41" s="144"/>
      <c r="AA41" s="147"/>
      <c r="AB41" s="182">
        <v>2</v>
      </c>
      <c r="AC41" s="179"/>
      <c r="AD41" s="180"/>
      <c r="AE41" s="181"/>
      <c r="AF41" s="182"/>
      <c r="AG41" s="179"/>
      <c r="AH41" s="180"/>
      <c r="AI41" s="181"/>
    </row>
    <row r="42" spans="1:35" x14ac:dyDescent="0.25">
      <c r="A42" s="110">
        <v>36</v>
      </c>
      <c r="B42" s="143" t="str">
        <f>IF(F42="","",基本情報!$C$8)</f>
        <v/>
      </c>
      <c r="C42" s="143"/>
      <c r="D42" s="143"/>
      <c r="E42" s="143"/>
      <c r="F42" s="143"/>
      <c r="G42" s="143" t="str">
        <f t="shared" si="0"/>
        <v/>
      </c>
      <c r="H42" s="143" t="str">
        <f t="shared" si="2"/>
        <v/>
      </c>
      <c r="I42" s="143"/>
      <c r="J42" s="143"/>
      <c r="K42" s="143">
        <v>1</v>
      </c>
      <c r="L42" s="143"/>
      <c r="M42" s="143"/>
      <c r="N42" s="171"/>
      <c r="O42" s="236" t="str">
        <f>基本情報!$C$4</f>
        <v>島根</v>
      </c>
      <c r="P42" s="175"/>
      <c r="Q42" s="172"/>
      <c r="R42" s="218"/>
      <c r="S42" s="143"/>
      <c r="T42" s="146">
        <v>2</v>
      </c>
      <c r="U42" s="172"/>
      <c r="V42" s="173"/>
      <c r="W42" s="176"/>
      <c r="X42" s="171">
        <v>2</v>
      </c>
      <c r="Y42" s="172"/>
      <c r="Z42" s="143"/>
      <c r="AA42" s="146"/>
      <c r="AB42" s="175">
        <v>2</v>
      </c>
      <c r="AC42" s="172"/>
      <c r="AD42" s="173"/>
      <c r="AE42" s="174"/>
      <c r="AF42" s="175"/>
      <c r="AG42" s="172"/>
      <c r="AH42" s="173"/>
      <c r="AI42" s="174"/>
    </row>
    <row r="43" spans="1:35" x14ac:dyDescent="0.25">
      <c r="A43" s="109">
        <v>37</v>
      </c>
      <c r="B43" s="144" t="str">
        <f>IF(F43="","",基本情報!$C$8)</f>
        <v/>
      </c>
      <c r="C43" s="144"/>
      <c r="D43" s="144"/>
      <c r="E43" s="144"/>
      <c r="F43" s="144"/>
      <c r="G43" s="144" t="str">
        <f t="shared" si="0"/>
        <v/>
      </c>
      <c r="H43" s="144" t="str">
        <f t="shared" si="2"/>
        <v/>
      </c>
      <c r="I43" s="144"/>
      <c r="J43" s="144"/>
      <c r="K43" s="144">
        <v>1</v>
      </c>
      <c r="L43" s="144"/>
      <c r="M43" s="144"/>
      <c r="N43" s="178"/>
      <c r="O43" s="237" t="str">
        <f>基本情報!$C$4</f>
        <v>島根</v>
      </c>
      <c r="P43" s="182"/>
      <c r="Q43" s="179"/>
      <c r="R43" s="219"/>
      <c r="S43" s="144"/>
      <c r="T43" s="147">
        <v>2</v>
      </c>
      <c r="U43" s="179"/>
      <c r="V43" s="180"/>
      <c r="W43" s="183"/>
      <c r="X43" s="178">
        <v>2</v>
      </c>
      <c r="Y43" s="179"/>
      <c r="Z43" s="144"/>
      <c r="AA43" s="147"/>
      <c r="AB43" s="182">
        <v>2</v>
      </c>
      <c r="AC43" s="179"/>
      <c r="AD43" s="180"/>
      <c r="AE43" s="181"/>
      <c r="AF43" s="182"/>
      <c r="AG43" s="179"/>
      <c r="AH43" s="180"/>
      <c r="AI43" s="181"/>
    </row>
    <row r="44" spans="1:35" x14ac:dyDescent="0.25">
      <c r="A44" s="110">
        <v>38</v>
      </c>
      <c r="B44" s="143" t="str">
        <f>IF(F44="","",基本情報!$C$8)</f>
        <v/>
      </c>
      <c r="C44" s="143"/>
      <c r="D44" s="143"/>
      <c r="E44" s="143"/>
      <c r="F44" s="143"/>
      <c r="G44" s="143" t="str">
        <f t="shared" si="0"/>
        <v/>
      </c>
      <c r="H44" s="143" t="str">
        <f t="shared" si="2"/>
        <v/>
      </c>
      <c r="I44" s="143"/>
      <c r="J44" s="143"/>
      <c r="K44" s="143">
        <v>1</v>
      </c>
      <c r="L44" s="143"/>
      <c r="M44" s="143"/>
      <c r="N44" s="171"/>
      <c r="O44" s="236" t="str">
        <f>基本情報!$C$4</f>
        <v>島根</v>
      </c>
      <c r="P44" s="175"/>
      <c r="Q44" s="172"/>
      <c r="R44" s="218"/>
      <c r="S44" s="143"/>
      <c r="T44" s="146">
        <v>2</v>
      </c>
      <c r="U44" s="172"/>
      <c r="V44" s="173"/>
      <c r="W44" s="176"/>
      <c r="X44" s="171">
        <v>2</v>
      </c>
      <c r="Y44" s="172"/>
      <c r="Z44" s="143"/>
      <c r="AA44" s="146"/>
      <c r="AB44" s="175">
        <v>2</v>
      </c>
      <c r="AC44" s="172"/>
      <c r="AD44" s="173"/>
      <c r="AE44" s="174"/>
      <c r="AF44" s="175"/>
      <c r="AG44" s="172"/>
      <c r="AH44" s="173"/>
      <c r="AI44" s="174"/>
    </row>
    <row r="45" spans="1:35" x14ac:dyDescent="0.25">
      <c r="A45" s="109">
        <v>39</v>
      </c>
      <c r="B45" s="144" t="str">
        <f>IF(F45="","",基本情報!$C$8)</f>
        <v/>
      </c>
      <c r="C45" s="144"/>
      <c r="D45" s="144"/>
      <c r="E45" s="144"/>
      <c r="F45" s="144"/>
      <c r="G45" s="144" t="str">
        <f t="shared" si="0"/>
        <v/>
      </c>
      <c r="H45" s="144" t="str">
        <f t="shared" si="2"/>
        <v/>
      </c>
      <c r="I45" s="144"/>
      <c r="J45" s="144"/>
      <c r="K45" s="144">
        <v>1</v>
      </c>
      <c r="L45" s="144"/>
      <c r="M45" s="144"/>
      <c r="N45" s="178"/>
      <c r="O45" s="237" t="str">
        <f>基本情報!$C$4</f>
        <v>島根</v>
      </c>
      <c r="P45" s="182"/>
      <c r="Q45" s="179"/>
      <c r="R45" s="219"/>
      <c r="S45" s="144"/>
      <c r="T45" s="147">
        <v>2</v>
      </c>
      <c r="U45" s="179"/>
      <c r="V45" s="180"/>
      <c r="W45" s="183"/>
      <c r="X45" s="178">
        <v>2</v>
      </c>
      <c r="Y45" s="179"/>
      <c r="Z45" s="144"/>
      <c r="AA45" s="147"/>
      <c r="AB45" s="182">
        <v>2</v>
      </c>
      <c r="AC45" s="179"/>
      <c r="AD45" s="180"/>
      <c r="AE45" s="181"/>
      <c r="AF45" s="182"/>
      <c r="AG45" s="179"/>
      <c r="AH45" s="180"/>
      <c r="AI45" s="181"/>
    </row>
    <row r="46" spans="1:35" x14ac:dyDescent="0.25">
      <c r="A46" s="110">
        <v>40</v>
      </c>
      <c r="B46" s="143" t="str">
        <f>IF(F46="","",基本情報!$C$8)</f>
        <v/>
      </c>
      <c r="C46" s="143"/>
      <c r="D46" s="143"/>
      <c r="E46" s="143"/>
      <c r="F46" s="143"/>
      <c r="G46" s="143" t="str">
        <f t="shared" si="0"/>
        <v/>
      </c>
      <c r="H46" s="143" t="str">
        <f t="shared" si="2"/>
        <v/>
      </c>
      <c r="I46" s="143"/>
      <c r="J46" s="143"/>
      <c r="K46" s="143">
        <v>1</v>
      </c>
      <c r="L46" s="143"/>
      <c r="M46" s="143"/>
      <c r="N46" s="171"/>
      <c r="O46" s="236" t="str">
        <f>基本情報!$C$4</f>
        <v>島根</v>
      </c>
      <c r="P46" s="175"/>
      <c r="Q46" s="172"/>
      <c r="R46" s="218"/>
      <c r="S46" s="143"/>
      <c r="T46" s="146">
        <v>2</v>
      </c>
      <c r="U46" s="172"/>
      <c r="V46" s="173"/>
      <c r="W46" s="176"/>
      <c r="X46" s="171">
        <v>2</v>
      </c>
      <c r="Y46" s="172"/>
      <c r="Z46" s="143"/>
      <c r="AA46" s="146"/>
      <c r="AB46" s="175">
        <v>2</v>
      </c>
      <c r="AC46" s="172"/>
      <c r="AD46" s="173"/>
      <c r="AE46" s="174"/>
      <c r="AF46" s="175"/>
      <c r="AG46" s="172"/>
      <c r="AH46" s="173"/>
      <c r="AI46" s="174"/>
    </row>
    <row r="47" spans="1:35" x14ac:dyDescent="0.25">
      <c r="A47" s="109">
        <v>41</v>
      </c>
      <c r="B47" s="144" t="str">
        <f>IF(F47="","",基本情報!$C$8)</f>
        <v/>
      </c>
      <c r="C47" s="144"/>
      <c r="D47" s="144"/>
      <c r="E47" s="144"/>
      <c r="F47" s="144"/>
      <c r="G47" s="144" t="str">
        <f t="shared" si="0"/>
        <v/>
      </c>
      <c r="H47" s="144" t="str">
        <f t="shared" si="2"/>
        <v/>
      </c>
      <c r="I47" s="144"/>
      <c r="J47" s="144"/>
      <c r="K47" s="144">
        <v>1</v>
      </c>
      <c r="L47" s="144"/>
      <c r="M47" s="144"/>
      <c r="N47" s="178"/>
      <c r="O47" s="237" t="str">
        <f>基本情報!$C$4</f>
        <v>島根</v>
      </c>
      <c r="P47" s="182"/>
      <c r="Q47" s="179"/>
      <c r="R47" s="219"/>
      <c r="S47" s="144"/>
      <c r="T47" s="147">
        <v>2</v>
      </c>
      <c r="U47" s="179"/>
      <c r="V47" s="180"/>
      <c r="W47" s="183"/>
      <c r="X47" s="178">
        <v>2</v>
      </c>
      <c r="Y47" s="179"/>
      <c r="Z47" s="144"/>
      <c r="AA47" s="147"/>
      <c r="AB47" s="182">
        <v>2</v>
      </c>
      <c r="AC47" s="179"/>
      <c r="AD47" s="180"/>
      <c r="AE47" s="181"/>
      <c r="AF47" s="182"/>
      <c r="AG47" s="179"/>
      <c r="AH47" s="180"/>
      <c r="AI47" s="181"/>
    </row>
    <row r="48" spans="1:35" x14ac:dyDescent="0.25">
      <c r="A48" s="110">
        <v>42</v>
      </c>
      <c r="B48" s="143" t="str">
        <f>IF(F48="","",基本情報!$C$8)</f>
        <v/>
      </c>
      <c r="C48" s="143"/>
      <c r="D48" s="143"/>
      <c r="E48" s="143"/>
      <c r="F48" s="143"/>
      <c r="G48" s="143" t="str">
        <f t="shared" si="0"/>
        <v/>
      </c>
      <c r="H48" s="143" t="str">
        <f t="shared" si="2"/>
        <v/>
      </c>
      <c r="I48" s="143"/>
      <c r="J48" s="143"/>
      <c r="K48" s="143">
        <v>1</v>
      </c>
      <c r="L48" s="143"/>
      <c r="M48" s="143"/>
      <c r="N48" s="171"/>
      <c r="O48" s="236" t="str">
        <f>基本情報!$C$4</f>
        <v>島根</v>
      </c>
      <c r="P48" s="175"/>
      <c r="Q48" s="172"/>
      <c r="R48" s="218"/>
      <c r="S48" s="143"/>
      <c r="T48" s="146">
        <v>2</v>
      </c>
      <c r="U48" s="172"/>
      <c r="V48" s="173"/>
      <c r="W48" s="176"/>
      <c r="X48" s="171">
        <v>2</v>
      </c>
      <c r="Y48" s="172"/>
      <c r="Z48" s="143"/>
      <c r="AA48" s="146"/>
      <c r="AB48" s="175">
        <v>2</v>
      </c>
      <c r="AC48" s="172"/>
      <c r="AD48" s="173"/>
      <c r="AE48" s="174"/>
      <c r="AF48" s="175"/>
      <c r="AG48" s="172"/>
      <c r="AH48" s="173"/>
      <c r="AI48" s="174"/>
    </row>
    <row r="49" spans="1:35" x14ac:dyDescent="0.25">
      <c r="A49" s="109">
        <v>43</v>
      </c>
      <c r="B49" s="144" t="str">
        <f>IF(F49="","",基本情報!$C$8)</f>
        <v/>
      </c>
      <c r="C49" s="144"/>
      <c r="D49" s="144"/>
      <c r="E49" s="144"/>
      <c r="F49" s="144"/>
      <c r="G49" s="144" t="str">
        <f t="shared" si="0"/>
        <v/>
      </c>
      <c r="H49" s="144" t="str">
        <f t="shared" si="2"/>
        <v/>
      </c>
      <c r="I49" s="144"/>
      <c r="J49" s="144"/>
      <c r="K49" s="144">
        <v>1</v>
      </c>
      <c r="L49" s="144"/>
      <c r="M49" s="144"/>
      <c r="N49" s="178"/>
      <c r="O49" s="237" t="str">
        <f>基本情報!$C$4</f>
        <v>島根</v>
      </c>
      <c r="P49" s="182"/>
      <c r="Q49" s="179"/>
      <c r="R49" s="219"/>
      <c r="S49" s="144"/>
      <c r="T49" s="147">
        <v>2</v>
      </c>
      <c r="U49" s="179"/>
      <c r="V49" s="180"/>
      <c r="W49" s="183"/>
      <c r="X49" s="178">
        <v>2</v>
      </c>
      <c r="Y49" s="179"/>
      <c r="Z49" s="144"/>
      <c r="AA49" s="147"/>
      <c r="AB49" s="182">
        <v>2</v>
      </c>
      <c r="AC49" s="179"/>
      <c r="AD49" s="180"/>
      <c r="AE49" s="181"/>
      <c r="AF49" s="182"/>
      <c r="AG49" s="179"/>
      <c r="AH49" s="180"/>
      <c r="AI49" s="181"/>
    </row>
    <row r="50" spans="1:35" x14ac:dyDescent="0.25">
      <c r="A50" s="110">
        <v>44</v>
      </c>
      <c r="B50" s="143" t="str">
        <f>IF(F50="","",基本情報!$C$8)</f>
        <v/>
      </c>
      <c r="C50" s="143"/>
      <c r="D50" s="143"/>
      <c r="E50" s="143"/>
      <c r="F50" s="143"/>
      <c r="G50" s="143" t="str">
        <f t="shared" si="0"/>
        <v/>
      </c>
      <c r="H50" s="143" t="str">
        <f t="shared" si="2"/>
        <v/>
      </c>
      <c r="I50" s="143"/>
      <c r="J50" s="143"/>
      <c r="K50" s="143">
        <v>1</v>
      </c>
      <c r="L50" s="143"/>
      <c r="M50" s="143"/>
      <c r="N50" s="171"/>
      <c r="O50" s="236" t="str">
        <f>基本情報!$C$4</f>
        <v>島根</v>
      </c>
      <c r="P50" s="175"/>
      <c r="Q50" s="172"/>
      <c r="R50" s="218"/>
      <c r="S50" s="143"/>
      <c r="T50" s="146">
        <v>2</v>
      </c>
      <c r="U50" s="172"/>
      <c r="V50" s="173"/>
      <c r="W50" s="176"/>
      <c r="X50" s="171">
        <v>2</v>
      </c>
      <c r="Y50" s="172"/>
      <c r="Z50" s="143"/>
      <c r="AA50" s="146"/>
      <c r="AB50" s="175">
        <v>2</v>
      </c>
      <c r="AC50" s="172"/>
      <c r="AD50" s="173"/>
      <c r="AE50" s="174"/>
      <c r="AF50" s="175"/>
      <c r="AG50" s="172"/>
      <c r="AH50" s="173"/>
      <c r="AI50" s="174"/>
    </row>
    <row r="51" spans="1:35" x14ac:dyDescent="0.25">
      <c r="A51" s="109">
        <v>45</v>
      </c>
      <c r="B51" s="144" t="str">
        <f>IF(F51="","",基本情報!$C$8)</f>
        <v/>
      </c>
      <c r="C51" s="144"/>
      <c r="D51" s="144"/>
      <c r="E51" s="144"/>
      <c r="F51" s="144"/>
      <c r="G51" s="144" t="str">
        <f t="shared" si="0"/>
        <v/>
      </c>
      <c r="H51" s="144" t="str">
        <f t="shared" si="2"/>
        <v/>
      </c>
      <c r="I51" s="144"/>
      <c r="J51" s="144"/>
      <c r="K51" s="144">
        <v>1</v>
      </c>
      <c r="L51" s="144"/>
      <c r="M51" s="144"/>
      <c r="N51" s="178"/>
      <c r="O51" s="237" t="str">
        <f>基本情報!$C$4</f>
        <v>島根</v>
      </c>
      <c r="P51" s="182"/>
      <c r="Q51" s="179"/>
      <c r="R51" s="219"/>
      <c r="S51" s="144"/>
      <c r="T51" s="147">
        <v>2</v>
      </c>
      <c r="U51" s="179"/>
      <c r="V51" s="180"/>
      <c r="W51" s="183"/>
      <c r="X51" s="178">
        <v>2</v>
      </c>
      <c r="Y51" s="179"/>
      <c r="Z51" s="144"/>
      <c r="AA51" s="147"/>
      <c r="AB51" s="182">
        <v>2</v>
      </c>
      <c r="AC51" s="179"/>
      <c r="AD51" s="180"/>
      <c r="AE51" s="181"/>
      <c r="AF51" s="182"/>
      <c r="AG51" s="179"/>
      <c r="AH51" s="180"/>
      <c r="AI51" s="181"/>
    </row>
    <row r="52" spans="1:35" x14ac:dyDescent="0.25">
      <c r="A52" s="110">
        <v>46</v>
      </c>
      <c r="B52" s="143" t="str">
        <f>IF(F52="","",基本情報!$C$8)</f>
        <v/>
      </c>
      <c r="C52" s="143"/>
      <c r="D52" s="143"/>
      <c r="E52" s="143"/>
      <c r="F52" s="143"/>
      <c r="G52" s="143" t="str">
        <f t="shared" si="0"/>
        <v/>
      </c>
      <c r="H52" s="143" t="str">
        <f t="shared" si="2"/>
        <v/>
      </c>
      <c r="I52" s="143"/>
      <c r="J52" s="143"/>
      <c r="K52" s="143">
        <v>1</v>
      </c>
      <c r="L52" s="143"/>
      <c r="M52" s="143"/>
      <c r="N52" s="171"/>
      <c r="O52" s="236" t="str">
        <f>基本情報!$C$4</f>
        <v>島根</v>
      </c>
      <c r="P52" s="175"/>
      <c r="Q52" s="172"/>
      <c r="R52" s="218"/>
      <c r="S52" s="143"/>
      <c r="T52" s="146">
        <v>2</v>
      </c>
      <c r="U52" s="172"/>
      <c r="V52" s="173"/>
      <c r="W52" s="176"/>
      <c r="X52" s="171">
        <v>2</v>
      </c>
      <c r="Y52" s="172"/>
      <c r="Z52" s="143"/>
      <c r="AA52" s="146"/>
      <c r="AB52" s="175">
        <v>2</v>
      </c>
      <c r="AC52" s="172"/>
      <c r="AD52" s="173"/>
      <c r="AE52" s="174"/>
      <c r="AF52" s="175"/>
      <c r="AG52" s="172"/>
      <c r="AH52" s="173"/>
      <c r="AI52" s="174"/>
    </row>
    <row r="53" spans="1:35" x14ac:dyDescent="0.25">
      <c r="A53" s="109">
        <v>47</v>
      </c>
      <c r="B53" s="144" t="str">
        <f>IF(F53="","",基本情報!$C$8)</f>
        <v/>
      </c>
      <c r="C53" s="144"/>
      <c r="D53" s="144"/>
      <c r="E53" s="144"/>
      <c r="F53" s="144"/>
      <c r="G53" s="144" t="str">
        <f t="shared" si="0"/>
        <v/>
      </c>
      <c r="H53" s="144" t="str">
        <f t="shared" si="2"/>
        <v/>
      </c>
      <c r="I53" s="144"/>
      <c r="J53" s="144"/>
      <c r="K53" s="144">
        <v>1</v>
      </c>
      <c r="L53" s="144"/>
      <c r="M53" s="144"/>
      <c r="N53" s="178"/>
      <c r="O53" s="237" t="str">
        <f>基本情報!$C$4</f>
        <v>島根</v>
      </c>
      <c r="P53" s="182"/>
      <c r="Q53" s="179"/>
      <c r="R53" s="219"/>
      <c r="S53" s="144"/>
      <c r="T53" s="147">
        <v>2</v>
      </c>
      <c r="U53" s="179"/>
      <c r="V53" s="180"/>
      <c r="W53" s="183"/>
      <c r="X53" s="178">
        <v>2</v>
      </c>
      <c r="Y53" s="179"/>
      <c r="Z53" s="144"/>
      <c r="AA53" s="147"/>
      <c r="AB53" s="182">
        <v>2</v>
      </c>
      <c r="AC53" s="179"/>
      <c r="AD53" s="180"/>
      <c r="AE53" s="181"/>
      <c r="AF53" s="182"/>
      <c r="AG53" s="179"/>
      <c r="AH53" s="180"/>
      <c r="AI53" s="181"/>
    </row>
    <row r="54" spans="1:35" x14ac:dyDescent="0.25">
      <c r="A54" s="110">
        <v>48</v>
      </c>
      <c r="B54" s="143" t="str">
        <f>IF(F54="","",基本情報!$C$8)</f>
        <v/>
      </c>
      <c r="C54" s="143"/>
      <c r="D54" s="143"/>
      <c r="E54" s="143"/>
      <c r="F54" s="143"/>
      <c r="G54" s="143" t="str">
        <f t="shared" si="0"/>
        <v/>
      </c>
      <c r="H54" s="143" t="str">
        <f t="shared" si="2"/>
        <v/>
      </c>
      <c r="I54" s="143"/>
      <c r="J54" s="143"/>
      <c r="K54" s="143">
        <v>1</v>
      </c>
      <c r="L54" s="143"/>
      <c r="M54" s="143"/>
      <c r="N54" s="171"/>
      <c r="O54" s="236" t="str">
        <f>基本情報!$C$4</f>
        <v>島根</v>
      </c>
      <c r="P54" s="175"/>
      <c r="Q54" s="172"/>
      <c r="R54" s="218"/>
      <c r="S54" s="143"/>
      <c r="T54" s="146">
        <v>2</v>
      </c>
      <c r="U54" s="172"/>
      <c r="V54" s="173"/>
      <c r="W54" s="176"/>
      <c r="X54" s="171">
        <v>2</v>
      </c>
      <c r="Y54" s="172"/>
      <c r="Z54" s="143"/>
      <c r="AA54" s="146"/>
      <c r="AB54" s="175">
        <v>2</v>
      </c>
      <c r="AC54" s="172"/>
      <c r="AD54" s="173"/>
      <c r="AE54" s="174"/>
      <c r="AF54" s="175"/>
      <c r="AG54" s="172"/>
      <c r="AH54" s="173"/>
      <c r="AI54" s="174"/>
    </row>
    <row r="55" spans="1:35" ht="12.5" customHeight="1" x14ac:dyDescent="0.25">
      <c r="A55" s="109">
        <v>49</v>
      </c>
      <c r="B55" s="144" t="str">
        <f>IF(F55="","",基本情報!$C$8)</f>
        <v/>
      </c>
      <c r="C55" s="144"/>
      <c r="D55" s="144"/>
      <c r="E55" s="144"/>
      <c r="F55" s="144"/>
      <c r="G55" s="144" t="str">
        <f t="shared" si="0"/>
        <v/>
      </c>
      <c r="H55" s="144" t="str">
        <f t="shared" si="2"/>
        <v/>
      </c>
      <c r="I55" s="144"/>
      <c r="J55" s="144"/>
      <c r="K55" s="144">
        <v>1</v>
      </c>
      <c r="L55" s="144"/>
      <c r="M55" s="144"/>
      <c r="N55" s="178"/>
      <c r="O55" s="237" t="str">
        <f>基本情報!$C$4</f>
        <v>島根</v>
      </c>
      <c r="P55" s="182"/>
      <c r="Q55" s="179"/>
      <c r="R55" s="219"/>
      <c r="S55" s="144"/>
      <c r="T55" s="147">
        <v>2</v>
      </c>
      <c r="U55" s="179"/>
      <c r="V55" s="180"/>
      <c r="W55" s="183"/>
      <c r="X55" s="178">
        <v>2</v>
      </c>
      <c r="Y55" s="179"/>
      <c r="Z55" s="144"/>
      <c r="AA55" s="147"/>
      <c r="AB55" s="182">
        <v>2</v>
      </c>
      <c r="AC55" s="179"/>
      <c r="AD55" s="180"/>
      <c r="AE55" s="181"/>
      <c r="AF55" s="182"/>
      <c r="AG55" s="179"/>
      <c r="AH55" s="180"/>
      <c r="AI55" s="181"/>
    </row>
    <row r="56" spans="1:35" ht="13.8" customHeight="1" thickBot="1" x14ac:dyDescent="0.3">
      <c r="A56" s="111">
        <v>50</v>
      </c>
      <c r="B56" s="145" t="str">
        <f>IF(F56="","",基本情報!$C$8)</f>
        <v/>
      </c>
      <c r="C56" s="145"/>
      <c r="D56" s="145"/>
      <c r="E56" s="145"/>
      <c r="F56" s="145"/>
      <c r="G56" s="145" t="str">
        <f t="shared" si="0"/>
        <v/>
      </c>
      <c r="H56" s="145" t="str">
        <f t="shared" si="2"/>
        <v/>
      </c>
      <c r="I56" s="145"/>
      <c r="J56" s="145"/>
      <c r="K56" s="145">
        <v>1</v>
      </c>
      <c r="L56" s="145"/>
      <c r="M56" s="145"/>
      <c r="N56" s="185"/>
      <c r="O56" s="238" t="str">
        <f>基本情報!$C$4</f>
        <v>島根</v>
      </c>
      <c r="P56" s="189"/>
      <c r="Q56" s="186"/>
      <c r="R56" s="220"/>
      <c r="S56" s="145"/>
      <c r="T56" s="148">
        <v>2</v>
      </c>
      <c r="U56" s="186"/>
      <c r="V56" s="187"/>
      <c r="W56" s="190"/>
      <c r="X56" s="185">
        <v>2</v>
      </c>
      <c r="Y56" s="186"/>
      <c r="Z56" s="145"/>
      <c r="AA56" s="148"/>
      <c r="AB56" s="189">
        <v>2</v>
      </c>
      <c r="AC56" s="186"/>
      <c r="AD56" s="187"/>
      <c r="AE56" s="188"/>
      <c r="AF56" s="189"/>
      <c r="AG56" s="186"/>
      <c r="AH56" s="187"/>
      <c r="AI56" s="188"/>
    </row>
    <row r="57" spans="1:35" ht="37.799999999999997" hidden="1" customHeight="1" x14ac:dyDescent="0.25">
      <c r="A57" s="116">
        <v>51</v>
      </c>
      <c r="B57" s="103" t="str">
        <f>IF(F57="","",基本情報!$C$8)</f>
        <v/>
      </c>
      <c r="C57" s="103"/>
      <c r="D57" s="103"/>
      <c r="E57" s="103"/>
      <c r="F57" s="103"/>
      <c r="G57" s="103" t="str">
        <f t="shared" si="0"/>
        <v/>
      </c>
      <c r="H57" s="103" t="str">
        <f t="shared" si="2"/>
        <v/>
      </c>
      <c r="I57" s="103"/>
      <c r="J57" s="103"/>
      <c r="K57" s="142">
        <v>1</v>
      </c>
      <c r="L57" s="103"/>
      <c r="M57" s="103"/>
      <c r="N57" s="117"/>
      <c r="O57" s="235" t="str">
        <f>基本情報!$C$4</f>
        <v>島根</v>
      </c>
      <c r="P57" s="213"/>
      <c r="Q57" s="102"/>
      <c r="R57" s="221"/>
      <c r="S57" s="103"/>
      <c r="T57" s="104">
        <v>2</v>
      </c>
      <c r="U57" s="102"/>
      <c r="V57" s="157"/>
      <c r="W57" s="103"/>
      <c r="X57" s="117">
        <v>2</v>
      </c>
      <c r="Y57" s="102"/>
      <c r="Z57" s="103"/>
      <c r="AA57" s="104"/>
      <c r="AB57" s="213">
        <v>2</v>
      </c>
      <c r="AC57" s="165"/>
      <c r="AD57" s="225"/>
      <c r="AE57" s="167"/>
      <c r="AF57" s="213"/>
      <c r="AG57" s="102"/>
      <c r="AH57" s="157"/>
      <c r="AI57" s="149"/>
    </row>
    <row r="58" spans="1:35" ht="37.799999999999997" hidden="1" customHeight="1" x14ac:dyDescent="0.25">
      <c r="A58" s="110">
        <v>52</v>
      </c>
      <c r="B58" s="96" t="str">
        <f>IF(F58="","",基本情報!$C$8)</f>
        <v/>
      </c>
      <c r="C58" s="96"/>
      <c r="D58" s="96"/>
      <c r="E58" s="96"/>
      <c r="F58" s="96"/>
      <c r="G58" s="96" t="str">
        <f t="shared" si="0"/>
        <v/>
      </c>
      <c r="H58" s="96" t="str">
        <f t="shared" si="2"/>
        <v/>
      </c>
      <c r="I58" s="96"/>
      <c r="J58" s="96"/>
      <c r="K58" s="143">
        <v>1</v>
      </c>
      <c r="L58" s="96"/>
      <c r="M58" s="96"/>
      <c r="N58" s="101"/>
      <c r="O58" s="236" t="str">
        <f>基本情報!$C$4</f>
        <v>島根</v>
      </c>
      <c r="P58" s="214"/>
      <c r="Q58" s="105"/>
      <c r="R58" s="222"/>
      <c r="S58" s="96"/>
      <c r="T58" s="106">
        <v>2</v>
      </c>
      <c r="U58" s="105"/>
      <c r="V58" s="158"/>
      <c r="W58" s="96"/>
      <c r="X58" s="101">
        <v>2</v>
      </c>
      <c r="Y58" s="105"/>
      <c r="Z58" s="96"/>
      <c r="AA58" s="106"/>
      <c r="AB58" s="214">
        <v>2</v>
      </c>
      <c r="AC58" s="172"/>
      <c r="AD58" s="226"/>
      <c r="AE58" s="174"/>
      <c r="AF58" s="214"/>
      <c r="AG58" s="105"/>
      <c r="AH58" s="158"/>
      <c r="AI58" s="146"/>
    </row>
    <row r="59" spans="1:35" ht="37.799999999999997" hidden="1" customHeight="1" x14ac:dyDescent="0.25">
      <c r="A59" s="109">
        <v>53</v>
      </c>
      <c r="B59" s="95" t="str">
        <f>IF(F59="","",基本情報!$C$8)</f>
        <v/>
      </c>
      <c r="C59" s="95"/>
      <c r="D59" s="95"/>
      <c r="E59" s="95"/>
      <c r="F59" s="95"/>
      <c r="G59" s="95" t="str">
        <f t="shared" si="0"/>
        <v/>
      </c>
      <c r="H59" s="95" t="str">
        <f t="shared" si="2"/>
        <v/>
      </c>
      <c r="I59" s="95"/>
      <c r="J59" s="95"/>
      <c r="K59" s="144">
        <v>1</v>
      </c>
      <c r="L59" s="95"/>
      <c r="M59" s="95"/>
      <c r="N59" s="100"/>
      <c r="O59" s="237" t="str">
        <f>基本情報!$C$4</f>
        <v>島根</v>
      </c>
      <c r="P59" s="215"/>
      <c r="Q59" s="107"/>
      <c r="R59" s="223"/>
      <c r="S59" s="95"/>
      <c r="T59" s="108">
        <v>2</v>
      </c>
      <c r="U59" s="107"/>
      <c r="V59" s="159"/>
      <c r="W59" s="95"/>
      <c r="X59" s="100">
        <v>2</v>
      </c>
      <c r="Y59" s="107"/>
      <c r="Z59" s="95"/>
      <c r="AA59" s="108"/>
      <c r="AB59" s="215">
        <v>2</v>
      </c>
      <c r="AC59" s="179"/>
      <c r="AD59" s="227"/>
      <c r="AE59" s="181"/>
      <c r="AF59" s="215"/>
      <c r="AG59" s="107"/>
      <c r="AH59" s="159"/>
      <c r="AI59" s="147"/>
    </row>
    <row r="60" spans="1:35" ht="37.799999999999997" hidden="1" customHeight="1" x14ac:dyDescent="0.25">
      <c r="A60" s="110">
        <v>54</v>
      </c>
      <c r="B60" s="96" t="str">
        <f>IF(F60="","",基本情報!$C$8)</f>
        <v/>
      </c>
      <c r="C60" s="96"/>
      <c r="D60" s="96"/>
      <c r="E60" s="96"/>
      <c r="F60" s="96"/>
      <c r="G60" s="96" t="str">
        <f t="shared" si="0"/>
        <v/>
      </c>
      <c r="H60" s="96" t="str">
        <f t="shared" si="2"/>
        <v/>
      </c>
      <c r="I60" s="96"/>
      <c r="J60" s="96"/>
      <c r="K60" s="143">
        <v>1</v>
      </c>
      <c r="L60" s="96"/>
      <c r="M60" s="96"/>
      <c r="N60" s="101"/>
      <c r="O60" s="236" t="str">
        <f>基本情報!$C$4</f>
        <v>島根</v>
      </c>
      <c r="P60" s="214"/>
      <c r="Q60" s="105"/>
      <c r="R60" s="222"/>
      <c r="S60" s="96"/>
      <c r="T60" s="106">
        <v>2</v>
      </c>
      <c r="U60" s="105"/>
      <c r="V60" s="158"/>
      <c r="W60" s="96"/>
      <c r="X60" s="101">
        <v>2</v>
      </c>
      <c r="Y60" s="105"/>
      <c r="Z60" s="96"/>
      <c r="AA60" s="106"/>
      <c r="AB60" s="214">
        <v>2</v>
      </c>
      <c r="AC60" s="172"/>
      <c r="AD60" s="226"/>
      <c r="AE60" s="174"/>
      <c r="AF60" s="214"/>
      <c r="AG60" s="105"/>
      <c r="AH60" s="158"/>
      <c r="AI60" s="146"/>
    </row>
    <row r="61" spans="1:35" ht="37.799999999999997" hidden="1" customHeight="1" x14ac:dyDescent="0.25">
      <c r="A61" s="109">
        <v>55</v>
      </c>
      <c r="B61" s="95" t="str">
        <f>IF(F61="","",基本情報!$C$8)</f>
        <v/>
      </c>
      <c r="C61" s="95"/>
      <c r="D61" s="95"/>
      <c r="E61" s="95"/>
      <c r="F61" s="95"/>
      <c r="G61" s="95" t="str">
        <f t="shared" si="0"/>
        <v/>
      </c>
      <c r="H61" s="95" t="str">
        <f t="shared" si="2"/>
        <v/>
      </c>
      <c r="I61" s="95"/>
      <c r="J61" s="95"/>
      <c r="K61" s="144">
        <v>1</v>
      </c>
      <c r="L61" s="95"/>
      <c r="M61" s="95"/>
      <c r="N61" s="100"/>
      <c r="O61" s="237" t="str">
        <f>基本情報!$C$4</f>
        <v>島根</v>
      </c>
      <c r="P61" s="215"/>
      <c r="Q61" s="107"/>
      <c r="R61" s="223"/>
      <c r="S61" s="95"/>
      <c r="T61" s="108">
        <v>2</v>
      </c>
      <c r="U61" s="107"/>
      <c r="V61" s="159"/>
      <c r="W61" s="95"/>
      <c r="X61" s="100">
        <v>2</v>
      </c>
      <c r="Y61" s="107"/>
      <c r="Z61" s="95"/>
      <c r="AA61" s="108"/>
      <c r="AB61" s="215">
        <v>2</v>
      </c>
      <c r="AC61" s="179"/>
      <c r="AD61" s="227"/>
      <c r="AE61" s="181"/>
      <c r="AF61" s="215"/>
      <c r="AG61" s="107"/>
      <c r="AH61" s="159"/>
      <c r="AI61" s="147"/>
    </row>
    <row r="62" spans="1:35" ht="37.799999999999997" hidden="1" customHeight="1" x14ac:dyDescent="0.25">
      <c r="A62" s="110">
        <v>56</v>
      </c>
      <c r="B62" s="96" t="str">
        <f>IF(F62="","",基本情報!$C$8)</f>
        <v/>
      </c>
      <c r="C62" s="96"/>
      <c r="D62" s="96"/>
      <c r="E62" s="96"/>
      <c r="F62" s="96"/>
      <c r="G62" s="96" t="str">
        <f t="shared" si="0"/>
        <v/>
      </c>
      <c r="H62" s="96" t="str">
        <f t="shared" si="2"/>
        <v/>
      </c>
      <c r="I62" s="96"/>
      <c r="J62" s="96"/>
      <c r="K62" s="143">
        <v>1</v>
      </c>
      <c r="L62" s="96"/>
      <c r="M62" s="96"/>
      <c r="N62" s="101"/>
      <c r="O62" s="236" t="str">
        <f>基本情報!$C$4</f>
        <v>島根</v>
      </c>
      <c r="P62" s="214"/>
      <c r="Q62" s="105"/>
      <c r="R62" s="222"/>
      <c r="S62" s="96"/>
      <c r="T62" s="106">
        <v>2</v>
      </c>
      <c r="U62" s="105"/>
      <c r="V62" s="158"/>
      <c r="W62" s="96"/>
      <c r="X62" s="101">
        <v>2</v>
      </c>
      <c r="Y62" s="105"/>
      <c r="Z62" s="96"/>
      <c r="AA62" s="106"/>
      <c r="AB62" s="214">
        <v>2</v>
      </c>
      <c r="AC62" s="172"/>
      <c r="AD62" s="226"/>
      <c r="AE62" s="174"/>
      <c r="AF62" s="214"/>
      <c r="AG62" s="105"/>
      <c r="AH62" s="158"/>
      <c r="AI62" s="146"/>
    </row>
    <row r="63" spans="1:35" ht="37.799999999999997" hidden="1" customHeight="1" x14ac:dyDescent="0.25">
      <c r="A63" s="109">
        <v>57</v>
      </c>
      <c r="B63" s="95" t="str">
        <f>IF(F63="","",基本情報!$C$8)</f>
        <v/>
      </c>
      <c r="C63" s="95"/>
      <c r="D63" s="95"/>
      <c r="E63" s="95"/>
      <c r="F63" s="95"/>
      <c r="G63" s="95" t="str">
        <f t="shared" si="0"/>
        <v/>
      </c>
      <c r="H63" s="95" t="str">
        <f t="shared" si="2"/>
        <v/>
      </c>
      <c r="I63" s="95"/>
      <c r="J63" s="95"/>
      <c r="K63" s="144">
        <v>1</v>
      </c>
      <c r="L63" s="95"/>
      <c r="M63" s="95"/>
      <c r="N63" s="100"/>
      <c r="O63" s="237" t="str">
        <f>基本情報!$C$4</f>
        <v>島根</v>
      </c>
      <c r="P63" s="215"/>
      <c r="Q63" s="107"/>
      <c r="R63" s="223"/>
      <c r="S63" s="95"/>
      <c r="T63" s="108">
        <v>2</v>
      </c>
      <c r="U63" s="107"/>
      <c r="V63" s="159"/>
      <c r="W63" s="95"/>
      <c r="X63" s="100">
        <v>2</v>
      </c>
      <c r="Y63" s="107"/>
      <c r="Z63" s="95"/>
      <c r="AA63" s="108"/>
      <c r="AB63" s="215">
        <v>2</v>
      </c>
      <c r="AC63" s="179"/>
      <c r="AD63" s="227"/>
      <c r="AE63" s="181"/>
      <c r="AF63" s="215"/>
      <c r="AG63" s="107"/>
      <c r="AH63" s="159"/>
      <c r="AI63" s="147"/>
    </row>
    <row r="64" spans="1:35" ht="37.799999999999997" hidden="1" customHeight="1" x14ac:dyDescent="0.25">
      <c r="A64" s="110">
        <v>58</v>
      </c>
      <c r="B64" s="96" t="str">
        <f>IF(F64="","",基本情報!$C$8)</f>
        <v/>
      </c>
      <c r="C64" s="96"/>
      <c r="D64" s="96"/>
      <c r="E64" s="96"/>
      <c r="F64" s="96"/>
      <c r="G64" s="96" t="str">
        <f t="shared" si="0"/>
        <v/>
      </c>
      <c r="H64" s="96" t="str">
        <f t="shared" si="2"/>
        <v/>
      </c>
      <c r="I64" s="96"/>
      <c r="J64" s="96"/>
      <c r="K64" s="143">
        <v>1</v>
      </c>
      <c r="L64" s="96"/>
      <c r="M64" s="96"/>
      <c r="N64" s="101"/>
      <c r="O64" s="236" t="str">
        <f>基本情報!$C$4</f>
        <v>島根</v>
      </c>
      <c r="P64" s="214"/>
      <c r="Q64" s="105"/>
      <c r="R64" s="222"/>
      <c r="S64" s="96"/>
      <c r="T64" s="106">
        <v>2</v>
      </c>
      <c r="U64" s="105"/>
      <c r="V64" s="158"/>
      <c r="W64" s="96"/>
      <c r="X64" s="101">
        <v>2</v>
      </c>
      <c r="Y64" s="105"/>
      <c r="Z64" s="96"/>
      <c r="AA64" s="106"/>
      <c r="AB64" s="214">
        <v>2</v>
      </c>
      <c r="AC64" s="172"/>
      <c r="AD64" s="226"/>
      <c r="AE64" s="174"/>
      <c r="AF64" s="214"/>
      <c r="AG64" s="105"/>
      <c r="AH64" s="158"/>
      <c r="AI64" s="146"/>
    </row>
    <row r="65" spans="1:36" ht="37.799999999999997" hidden="1" customHeight="1" x14ac:dyDescent="0.25">
      <c r="A65" s="109">
        <v>59</v>
      </c>
      <c r="B65" s="95" t="str">
        <f>IF(F65="","",基本情報!$C$8)</f>
        <v/>
      </c>
      <c r="C65" s="95"/>
      <c r="D65" s="95"/>
      <c r="E65" s="95"/>
      <c r="F65" s="95"/>
      <c r="G65" s="95" t="str">
        <f t="shared" si="0"/>
        <v/>
      </c>
      <c r="H65" s="95" t="str">
        <f t="shared" si="2"/>
        <v/>
      </c>
      <c r="I65" s="95"/>
      <c r="J65" s="95"/>
      <c r="K65" s="144">
        <v>1</v>
      </c>
      <c r="L65" s="95"/>
      <c r="M65" s="95"/>
      <c r="N65" s="100"/>
      <c r="O65" s="237" t="str">
        <f>基本情報!$C$4</f>
        <v>島根</v>
      </c>
      <c r="P65" s="215"/>
      <c r="Q65" s="107"/>
      <c r="R65" s="223"/>
      <c r="S65" s="95"/>
      <c r="T65" s="108">
        <v>2</v>
      </c>
      <c r="U65" s="107"/>
      <c r="V65" s="159"/>
      <c r="W65" s="95"/>
      <c r="X65" s="100">
        <v>2</v>
      </c>
      <c r="Y65" s="107"/>
      <c r="Z65" s="95"/>
      <c r="AA65" s="108"/>
      <c r="AB65" s="215">
        <v>2</v>
      </c>
      <c r="AC65" s="179"/>
      <c r="AD65" s="227"/>
      <c r="AE65" s="181"/>
      <c r="AF65" s="215"/>
      <c r="AG65" s="107"/>
      <c r="AH65" s="159"/>
      <c r="AI65" s="147"/>
    </row>
    <row r="66" spans="1:36" ht="37.799999999999997" hidden="1" customHeight="1" x14ac:dyDescent="0.25">
      <c r="A66" s="110">
        <v>60</v>
      </c>
      <c r="B66" s="96" t="str">
        <f>IF(F66="","",基本情報!$C$8)</f>
        <v/>
      </c>
      <c r="C66" s="96"/>
      <c r="D66" s="96"/>
      <c r="E66" s="96"/>
      <c r="F66" s="96"/>
      <c r="G66" s="96" t="str">
        <f t="shared" si="0"/>
        <v/>
      </c>
      <c r="H66" s="96" t="str">
        <f t="shared" si="2"/>
        <v/>
      </c>
      <c r="I66" s="96"/>
      <c r="J66" s="96"/>
      <c r="K66" s="143">
        <v>1</v>
      </c>
      <c r="L66" s="96"/>
      <c r="M66" s="96"/>
      <c r="N66" s="101"/>
      <c r="O66" s="236" t="str">
        <f>基本情報!$C$4</f>
        <v>島根</v>
      </c>
      <c r="P66" s="214"/>
      <c r="Q66" s="105"/>
      <c r="R66" s="222"/>
      <c r="S66" s="96"/>
      <c r="T66" s="106">
        <v>2</v>
      </c>
      <c r="U66" s="105"/>
      <c r="V66" s="158"/>
      <c r="W66" s="96"/>
      <c r="X66" s="101">
        <v>2</v>
      </c>
      <c r="Y66" s="105"/>
      <c r="Z66" s="96"/>
      <c r="AA66" s="106"/>
      <c r="AB66" s="214">
        <v>2</v>
      </c>
      <c r="AC66" s="172"/>
      <c r="AD66" s="226"/>
      <c r="AE66" s="174"/>
      <c r="AF66" s="214"/>
      <c r="AG66" s="105"/>
      <c r="AH66" s="158"/>
      <c r="AI66" s="146"/>
    </row>
    <row r="67" spans="1:36" ht="37.799999999999997" hidden="1" customHeight="1" x14ac:dyDescent="0.25">
      <c r="A67" s="109">
        <v>61</v>
      </c>
      <c r="B67" s="95" t="str">
        <f>IF(F67="","",基本情報!$C$8)</f>
        <v/>
      </c>
      <c r="C67" s="95"/>
      <c r="D67" s="95"/>
      <c r="E67" s="95"/>
      <c r="F67" s="95"/>
      <c r="G67" s="95" t="str">
        <f t="shared" si="0"/>
        <v/>
      </c>
      <c r="H67" s="95" t="str">
        <f t="shared" si="2"/>
        <v/>
      </c>
      <c r="I67" s="95"/>
      <c r="J67" s="95"/>
      <c r="K67" s="144">
        <v>1</v>
      </c>
      <c r="L67" s="95"/>
      <c r="M67" s="95"/>
      <c r="N67" s="100"/>
      <c r="O67" s="237" t="str">
        <f>基本情報!$C$4</f>
        <v>島根</v>
      </c>
      <c r="P67" s="215"/>
      <c r="Q67" s="107"/>
      <c r="R67" s="223"/>
      <c r="S67" s="95"/>
      <c r="T67" s="108">
        <v>2</v>
      </c>
      <c r="U67" s="107"/>
      <c r="V67" s="159"/>
      <c r="W67" s="95"/>
      <c r="X67" s="100">
        <v>2</v>
      </c>
      <c r="Y67" s="107"/>
      <c r="Z67" s="95"/>
      <c r="AA67" s="108"/>
      <c r="AB67" s="215">
        <v>2</v>
      </c>
      <c r="AC67" s="179"/>
      <c r="AD67" s="227"/>
      <c r="AE67" s="181"/>
      <c r="AF67" s="215"/>
      <c r="AG67" s="107"/>
      <c r="AH67" s="159"/>
      <c r="AI67" s="147"/>
    </row>
    <row r="68" spans="1:36" ht="37.799999999999997" hidden="1" customHeight="1" x14ac:dyDescent="0.25">
      <c r="A68" s="110">
        <v>62</v>
      </c>
      <c r="B68" s="96" t="str">
        <f>IF(F68="","",基本情報!$C$8)</f>
        <v/>
      </c>
      <c r="C68" s="96"/>
      <c r="D68" s="96"/>
      <c r="E68" s="96"/>
      <c r="F68" s="96"/>
      <c r="G68" s="96" t="str">
        <f t="shared" si="0"/>
        <v/>
      </c>
      <c r="H68" s="96" t="str">
        <f t="shared" si="2"/>
        <v/>
      </c>
      <c r="I68" s="96"/>
      <c r="J68" s="96"/>
      <c r="K68" s="143">
        <v>1</v>
      </c>
      <c r="L68" s="96"/>
      <c r="M68" s="96"/>
      <c r="N68" s="101"/>
      <c r="O68" s="236" t="str">
        <f>基本情報!$C$4</f>
        <v>島根</v>
      </c>
      <c r="P68" s="214"/>
      <c r="Q68" s="105"/>
      <c r="R68" s="222"/>
      <c r="S68" s="96"/>
      <c r="T68" s="106">
        <v>2</v>
      </c>
      <c r="U68" s="105"/>
      <c r="V68" s="158"/>
      <c r="W68" s="96"/>
      <c r="X68" s="101">
        <v>2</v>
      </c>
      <c r="Y68" s="105"/>
      <c r="Z68" s="96"/>
      <c r="AA68" s="106"/>
      <c r="AB68" s="214">
        <v>2</v>
      </c>
      <c r="AC68" s="172"/>
      <c r="AD68" s="226"/>
      <c r="AE68" s="174"/>
      <c r="AF68" s="214"/>
      <c r="AG68" s="105"/>
      <c r="AH68" s="158"/>
      <c r="AI68" s="146"/>
    </row>
    <row r="69" spans="1:36" ht="37.799999999999997" hidden="1" customHeight="1" x14ac:dyDescent="0.25">
      <c r="A69" s="109">
        <v>63</v>
      </c>
      <c r="B69" s="95" t="str">
        <f>IF(F69="","",基本情報!$C$8)</f>
        <v/>
      </c>
      <c r="C69" s="95"/>
      <c r="D69" s="95"/>
      <c r="E69" s="95"/>
      <c r="F69" s="95"/>
      <c r="G69" s="95" t="str">
        <f t="shared" si="0"/>
        <v/>
      </c>
      <c r="H69" s="95" t="str">
        <f t="shared" si="2"/>
        <v/>
      </c>
      <c r="I69" s="95"/>
      <c r="J69" s="95"/>
      <c r="K69" s="144">
        <v>1</v>
      </c>
      <c r="L69" s="95"/>
      <c r="M69" s="95"/>
      <c r="N69" s="100"/>
      <c r="O69" s="237" t="str">
        <f>基本情報!$C$4</f>
        <v>島根</v>
      </c>
      <c r="P69" s="215"/>
      <c r="Q69" s="107"/>
      <c r="R69" s="223"/>
      <c r="S69" s="95"/>
      <c r="T69" s="108">
        <v>2</v>
      </c>
      <c r="U69" s="107"/>
      <c r="V69" s="159"/>
      <c r="W69" s="95"/>
      <c r="X69" s="100">
        <v>2</v>
      </c>
      <c r="Y69" s="107"/>
      <c r="Z69" s="95"/>
      <c r="AA69" s="108"/>
      <c r="AB69" s="215">
        <v>2</v>
      </c>
      <c r="AC69" s="179"/>
      <c r="AD69" s="227"/>
      <c r="AE69" s="181"/>
      <c r="AF69" s="215"/>
      <c r="AG69" s="107"/>
      <c r="AH69" s="159"/>
      <c r="AI69" s="147"/>
    </row>
    <row r="70" spans="1:36" ht="37.799999999999997" hidden="1" customHeight="1" x14ac:dyDescent="0.25">
      <c r="A70" s="110">
        <v>64</v>
      </c>
      <c r="B70" s="96" t="str">
        <f>IF(F70="","",基本情報!$C$8)</f>
        <v/>
      </c>
      <c r="C70" s="96"/>
      <c r="D70" s="96"/>
      <c r="E70" s="96"/>
      <c r="F70" s="96"/>
      <c r="G70" s="96" t="str">
        <f t="shared" si="0"/>
        <v/>
      </c>
      <c r="H70" s="96" t="str">
        <f t="shared" si="2"/>
        <v/>
      </c>
      <c r="I70" s="96"/>
      <c r="J70" s="96"/>
      <c r="K70" s="143">
        <v>1</v>
      </c>
      <c r="L70" s="96"/>
      <c r="M70" s="96"/>
      <c r="N70" s="101"/>
      <c r="O70" s="236" t="str">
        <f>基本情報!$C$4</f>
        <v>島根</v>
      </c>
      <c r="P70" s="214"/>
      <c r="Q70" s="105"/>
      <c r="R70" s="222"/>
      <c r="S70" s="96"/>
      <c r="T70" s="106">
        <v>2</v>
      </c>
      <c r="U70" s="105"/>
      <c r="V70" s="158"/>
      <c r="W70" s="96"/>
      <c r="X70" s="101">
        <v>2</v>
      </c>
      <c r="Y70" s="105"/>
      <c r="Z70" s="96"/>
      <c r="AA70" s="106"/>
      <c r="AB70" s="214">
        <v>2</v>
      </c>
      <c r="AC70" s="172"/>
      <c r="AD70" s="226"/>
      <c r="AE70" s="174"/>
      <c r="AF70" s="214"/>
      <c r="AG70" s="105"/>
      <c r="AH70" s="158"/>
      <c r="AI70" s="146"/>
    </row>
    <row r="71" spans="1:36" ht="37.799999999999997" hidden="1" customHeight="1" x14ac:dyDescent="0.25">
      <c r="A71" s="109">
        <v>65</v>
      </c>
      <c r="B71" s="95" t="str">
        <f>IF(F71="","",基本情報!$C$8)</f>
        <v/>
      </c>
      <c r="C71" s="95"/>
      <c r="D71" s="95"/>
      <c r="E71" s="95"/>
      <c r="F71" s="95"/>
      <c r="G71" s="95" t="str">
        <f t="shared" ref="G71:G76" si="3">IF(F71="","",ASC(PHONETIC(F71)))</f>
        <v/>
      </c>
      <c r="H71" s="95" t="str">
        <f t="shared" ref="H71:H76" si="4">IF(F71="","",F71)</f>
        <v/>
      </c>
      <c r="I71" s="95"/>
      <c r="J71" s="95"/>
      <c r="K71" s="144">
        <v>1</v>
      </c>
      <c r="L71" s="95"/>
      <c r="M71" s="95"/>
      <c r="N71" s="100"/>
      <c r="O71" s="237" t="str">
        <f>基本情報!$C$4</f>
        <v>島根</v>
      </c>
      <c r="P71" s="215"/>
      <c r="Q71" s="107"/>
      <c r="R71" s="223"/>
      <c r="S71" s="95"/>
      <c r="T71" s="108">
        <v>2</v>
      </c>
      <c r="U71" s="107"/>
      <c r="V71" s="159"/>
      <c r="W71" s="95"/>
      <c r="X71" s="100">
        <v>2</v>
      </c>
      <c r="Y71" s="107"/>
      <c r="Z71" s="95"/>
      <c r="AA71" s="108"/>
      <c r="AB71" s="215">
        <v>2</v>
      </c>
      <c r="AC71" s="179"/>
      <c r="AD71" s="227"/>
      <c r="AE71" s="181"/>
      <c r="AF71" s="215"/>
      <c r="AG71" s="107"/>
      <c r="AH71" s="159"/>
      <c r="AI71" s="147"/>
    </row>
    <row r="72" spans="1:36" ht="37.799999999999997" hidden="1" customHeight="1" x14ac:dyDescent="0.25">
      <c r="A72" s="110">
        <v>66</v>
      </c>
      <c r="B72" s="96" t="str">
        <f>IF(F72="","",基本情報!$C$8)</f>
        <v/>
      </c>
      <c r="C72" s="96"/>
      <c r="D72" s="96"/>
      <c r="E72" s="96"/>
      <c r="F72" s="96"/>
      <c r="G72" s="96" t="str">
        <f t="shared" si="3"/>
        <v/>
      </c>
      <c r="H72" s="96" t="str">
        <f t="shared" si="4"/>
        <v/>
      </c>
      <c r="I72" s="96"/>
      <c r="J72" s="96"/>
      <c r="K72" s="143">
        <v>1</v>
      </c>
      <c r="L72" s="96"/>
      <c r="M72" s="96"/>
      <c r="N72" s="101"/>
      <c r="O72" s="236" t="str">
        <f>基本情報!$C$4</f>
        <v>島根</v>
      </c>
      <c r="P72" s="214"/>
      <c r="Q72" s="105"/>
      <c r="R72" s="222"/>
      <c r="S72" s="96"/>
      <c r="T72" s="106">
        <v>2</v>
      </c>
      <c r="U72" s="105"/>
      <c r="V72" s="158"/>
      <c r="W72" s="96"/>
      <c r="X72" s="101">
        <v>2</v>
      </c>
      <c r="Y72" s="105"/>
      <c r="Z72" s="96"/>
      <c r="AA72" s="106"/>
      <c r="AB72" s="214">
        <v>2</v>
      </c>
      <c r="AC72" s="172"/>
      <c r="AD72" s="226"/>
      <c r="AE72" s="174"/>
      <c r="AF72" s="214"/>
      <c r="AG72" s="105"/>
      <c r="AH72" s="158"/>
      <c r="AI72" s="146"/>
    </row>
    <row r="73" spans="1:36" ht="37.799999999999997" hidden="1" customHeight="1" x14ac:dyDescent="0.25">
      <c r="A73" s="109">
        <v>67</v>
      </c>
      <c r="B73" s="95" t="str">
        <f>IF(F73="","",基本情報!$C$8)</f>
        <v/>
      </c>
      <c r="C73" s="95"/>
      <c r="D73" s="95"/>
      <c r="E73" s="95"/>
      <c r="F73" s="95"/>
      <c r="G73" s="95" t="str">
        <f t="shared" si="3"/>
        <v/>
      </c>
      <c r="H73" s="95" t="str">
        <f t="shared" si="4"/>
        <v/>
      </c>
      <c r="I73" s="95"/>
      <c r="J73" s="95"/>
      <c r="K73" s="144">
        <v>1</v>
      </c>
      <c r="L73" s="95"/>
      <c r="M73" s="95"/>
      <c r="N73" s="100"/>
      <c r="O73" s="237" t="str">
        <f>基本情報!$C$4</f>
        <v>島根</v>
      </c>
      <c r="P73" s="215"/>
      <c r="Q73" s="107"/>
      <c r="R73" s="223"/>
      <c r="S73" s="95"/>
      <c r="T73" s="108">
        <v>2</v>
      </c>
      <c r="U73" s="107"/>
      <c r="V73" s="159"/>
      <c r="W73" s="95"/>
      <c r="X73" s="100">
        <v>2</v>
      </c>
      <c r="Y73" s="107"/>
      <c r="Z73" s="95"/>
      <c r="AA73" s="108"/>
      <c r="AB73" s="215">
        <v>2</v>
      </c>
      <c r="AC73" s="179"/>
      <c r="AD73" s="227"/>
      <c r="AE73" s="181"/>
      <c r="AF73" s="215"/>
      <c r="AG73" s="107"/>
      <c r="AH73" s="159"/>
      <c r="AI73" s="147"/>
    </row>
    <row r="74" spans="1:36" ht="37.799999999999997" hidden="1" customHeight="1" x14ac:dyDescent="0.25">
      <c r="A74" s="110">
        <v>68</v>
      </c>
      <c r="B74" s="96" t="str">
        <f>IF(F74="","",基本情報!$C$8)</f>
        <v/>
      </c>
      <c r="C74" s="96"/>
      <c r="D74" s="96"/>
      <c r="E74" s="96"/>
      <c r="F74" s="96"/>
      <c r="G74" s="96" t="str">
        <f t="shared" si="3"/>
        <v/>
      </c>
      <c r="H74" s="96" t="str">
        <f t="shared" si="4"/>
        <v/>
      </c>
      <c r="I74" s="96"/>
      <c r="J74" s="96"/>
      <c r="K74" s="143">
        <v>1</v>
      </c>
      <c r="L74" s="96"/>
      <c r="M74" s="96"/>
      <c r="N74" s="101"/>
      <c r="O74" s="236" t="str">
        <f>基本情報!$C$4</f>
        <v>島根</v>
      </c>
      <c r="P74" s="214"/>
      <c r="Q74" s="105"/>
      <c r="R74" s="222"/>
      <c r="S74" s="96"/>
      <c r="T74" s="106">
        <v>2</v>
      </c>
      <c r="U74" s="105"/>
      <c r="V74" s="158"/>
      <c r="W74" s="96"/>
      <c r="X74" s="101">
        <v>2</v>
      </c>
      <c r="Y74" s="105"/>
      <c r="Z74" s="96"/>
      <c r="AA74" s="106"/>
      <c r="AB74" s="214">
        <v>2</v>
      </c>
      <c r="AC74" s="172"/>
      <c r="AD74" s="226"/>
      <c r="AE74" s="174"/>
      <c r="AF74" s="214"/>
      <c r="AG74" s="105"/>
      <c r="AH74" s="158"/>
      <c r="AI74" s="146"/>
    </row>
    <row r="75" spans="1:36" ht="37.799999999999997" hidden="1" customHeight="1" x14ac:dyDescent="0.25">
      <c r="A75" s="109">
        <v>69</v>
      </c>
      <c r="B75" s="95" t="str">
        <f>IF(F75="","",基本情報!$C$8)</f>
        <v/>
      </c>
      <c r="C75" s="95"/>
      <c r="D75" s="95"/>
      <c r="E75" s="95"/>
      <c r="F75" s="95"/>
      <c r="G75" s="95" t="str">
        <f t="shared" si="3"/>
        <v/>
      </c>
      <c r="H75" s="95" t="str">
        <f t="shared" si="4"/>
        <v/>
      </c>
      <c r="I75" s="95"/>
      <c r="J75" s="95"/>
      <c r="K75" s="144">
        <v>1</v>
      </c>
      <c r="L75" s="95"/>
      <c r="M75" s="95"/>
      <c r="N75" s="100"/>
      <c r="O75" s="237" t="str">
        <f>基本情報!$C$4</f>
        <v>島根</v>
      </c>
      <c r="P75" s="215"/>
      <c r="Q75" s="107"/>
      <c r="R75" s="223"/>
      <c r="S75" s="95"/>
      <c r="T75" s="108">
        <v>2</v>
      </c>
      <c r="U75" s="107"/>
      <c r="V75" s="159"/>
      <c r="W75" s="95"/>
      <c r="X75" s="100">
        <v>2</v>
      </c>
      <c r="Y75" s="107"/>
      <c r="Z75" s="95"/>
      <c r="AA75" s="108"/>
      <c r="AB75" s="215">
        <v>2</v>
      </c>
      <c r="AC75" s="179"/>
      <c r="AD75" s="227"/>
      <c r="AE75" s="181"/>
      <c r="AF75" s="215"/>
      <c r="AG75" s="107"/>
      <c r="AH75" s="159"/>
      <c r="AI75" s="147"/>
    </row>
    <row r="76" spans="1:36" ht="37.799999999999997" hidden="1" customHeight="1" thickBot="1" x14ac:dyDescent="0.3">
      <c r="A76" s="111">
        <v>70</v>
      </c>
      <c r="B76" s="112" t="str">
        <f>IF(F76="","",基本情報!$C$8)</f>
        <v/>
      </c>
      <c r="C76" s="112"/>
      <c r="D76" s="112"/>
      <c r="E76" s="112"/>
      <c r="F76" s="112"/>
      <c r="G76" s="112" t="str">
        <f t="shared" si="3"/>
        <v/>
      </c>
      <c r="H76" s="112" t="str">
        <f t="shared" si="4"/>
        <v/>
      </c>
      <c r="I76" s="112"/>
      <c r="J76" s="112"/>
      <c r="K76" s="145">
        <v>1</v>
      </c>
      <c r="L76" s="112"/>
      <c r="M76" s="112"/>
      <c r="N76" s="113"/>
      <c r="O76" s="238" t="str">
        <f>基本情報!$C$4</f>
        <v>島根</v>
      </c>
      <c r="P76" s="216"/>
      <c r="Q76" s="114"/>
      <c r="R76" s="224"/>
      <c r="S76" s="112"/>
      <c r="T76" s="115">
        <v>2</v>
      </c>
      <c r="U76" s="114"/>
      <c r="V76" s="160"/>
      <c r="W76" s="112"/>
      <c r="X76" s="113">
        <v>2</v>
      </c>
      <c r="Y76" s="114"/>
      <c r="Z76" s="112"/>
      <c r="AA76" s="115"/>
      <c r="AB76" s="216">
        <v>2</v>
      </c>
      <c r="AC76" s="186"/>
      <c r="AD76" s="228"/>
      <c r="AE76" s="188"/>
      <c r="AF76" s="216"/>
      <c r="AG76" s="114"/>
      <c r="AH76" s="160"/>
      <c r="AI76" s="148"/>
    </row>
    <row r="77" spans="1:36" ht="37.799999999999997" hidden="1" customHeight="1" x14ac:dyDescent="0.25">
      <c r="Q77">
        <f>COUNTA(Q7:Q76)</f>
        <v>0</v>
      </c>
      <c r="R77" s="161"/>
      <c r="U77">
        <f>COUNTA(U7:U76)</f>
        <v>0</v>
      </c>
      <c r="V77" s="161"/>
      <c r="Y77">
        <f>COUNTA(Y7:Y76)</f>
        <v>0</v>
      </c>
      <c r="AC77">
        <f>COUNTIF($AC$7:$AC$76,"A")</f>
        <v>0</v>
      </c>
      <c r="AD77">
        <f>IF(AC77&gt;=4,1,0)</f>
        <v>0</v>
      </c>
      <c r="AH77" s="161"/>
      <c r="AJ77">
        <v>0</v>
      </c>
    </row>
    <row r="78" spans="1:36" ht="37.799999999999997" hidden="1" customHeight="1" x14ac:dyDescent="0.25">
      <c r="R78" s="161"/>
      <c r="V78" s="161"/>
      <c r="AC78">
        <f>COUNTIF($AC$7:$AC$76,"B")</f>
        <v>0</v>
      </c>
      <c r="AD78">
        <f t="shared" ref="AD78:AD80" si="5">IF(AC78&gt;=4,1,0)</f>
        <v>0</v>
      </c>
      <c r="AH78" s="161"/>
    </row>
    <row r="79" spans="1:36" ht="37.799999999999997" hidden="1" customHeight="1" x14ac:dyDescent="0.25">
      <c r="Q79" t="s">
        <v>122</v>
      </c>
      <c r="R79" s="161"/>
      <c r="S79">
        <f>Q77+U77+Y77</f>
        <v>0</v>
      </c>
      <c r="V79" s="161"/>
      <c r="AC79">
        <f>COUNTIF($AC$7:$AC$76,"C")</f>
        <v>0</v>
      </c>
      <c r="AD79">
        <f t="shared" si="5"/>
        <v>0</v>
      </c>
      <c r="AH79" s="161"/>
    </row>
    <row r="80" spans="1:36" ht="37.799999999999997" hidden="1" customHeight="1" x14ac:dyDescent="0.25">
      <c r="R80" s="161"/>
      <c r="V80" s="161"/>
      <c r="AC80">
        <f>COUNTIF($AC$7:$AC$76,"D")</f>
        <v>0</v>
      </c>
      <c r="AD80">
        <f t="shared" si="5"/>
        <v>0</v>
      </c>
      <c r="AH80" s="161"/>
    </row>
    <row r="81" ht="37.799999999999997" customHeight="1" x14ac:dyDescent="0.25"/>
    <row r="82" ht="37.799999999999997" customHeight="1" x14ac:dyDescent="0.25"/>
    <row r="83" ht="37.799999999999997" customHeight="1" x14ac:dyDescent="0.25"/>
    <row r="237" spans="36:36" x14ac:dyDescent="0.25">
      <c r="AJ237">
        <v>0</v>
      </c>
    </row>
    <row r="697" spans="36:36" x14ac:dyDescent="0.25">
      <c r="AJ697">
        <v>0</v>
      </c>
    </row>
    <row r="744" spans="36:36" x14ac:dyDescent="0.25">
      <c r="AJ744">
        <v>0</v>
      </c>
    </row>
    <row r="748" spans="36:36" x14ac:dyDescent="0.25">
      <c r="AJ748">
        <v>0</v>
      </c>
    </row>
  </sheetData>
  <phoneticPr fontId="1"/>
  <dataValidations count="12">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57:AC76" xr:uid="{00000000-0002-0000-0100-00000A000000}">
      <formula1>"中学A,中学B,中学C,中学D,"</formula1>
    </dataValidation>
    <dataValidation type="list" allowBlank="1" showInputMessage="1" showErrorMessage="1" sqref="AC7:AC56" xr:uid="{0A31D0BB-F90F-4C93-90CB-8D56CE5F8063}">
      <formula1>"A,B,C,D,"</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80" zoomScaleNormal="80" workbookViewId="0">
      <selection activeCell="AM6" sqref="AM6"/>
    </sheetView>
  </sheetViews>
  <sheetFormatPr defaultRowHeight="12.75" x14ac:dyDescent="0.25"/>
  <cols>
    <col min="1" max="1" width="4.86328125" customWidth="1"/>
    <col min="2" max="2" width="12.1328125" customWidth="1"/>
    <col min="3" max="3" width="12.19921875" hidden="1" customWidth="1"/>
    <col min="4" max="4" width="12.19921875" customWidth="1"/>
    <col min="6" max="7" width="13" customWidth="1"/>
    <col min="8" max="8" width="13" hidden="1" customWidth="1"/>
    <col min="9" max="9" width="16.86328125" hidden="1" customWidth="1"/>
    <col min="10" max="10" width="7.1328125" hidden="1" customWidth="1"/>
    <col min="11" max="11" width="4.53125" hidden="1" customWidth="1"/>
    <col min="12" max="12" width="7" customWidth="1"/>
    <col min="13" max="14" width="9" hidden="1" customWidth="1"/>
    <col min="15" max="15" width="8.53125" customWidth="1"/>
    <col min="16" max="16" width="9" hidden="1" customWidth="1"/>
    <col min="17" max="17" width="12.53125" customWidth="1"/>
    <col min="19" max="20" width="9" hidden="1" customWidth="1"/>
    <col min="21" max="21" width="12.53125" customWidth="1"/>
    <col min="23" max="24" width="9" hidden="1" customWidth="1"/>
    <col min="25" max="25" width="12.53125" hidden="1" customWidth="1"/>
    <col min="26" max="28" width="9" hidden="1" customWidth="1"/>
    <col min="29" max="30" width="9" customWidth="1"/>
    <col min="31" max="35" width="9" hidden="1" customWidth="1"/>
    <col min="36" max="38" width="9" customWidth="1"/>
  </cols>
  <sheetData>
    <row r="1" spans="1:35" ht="27.75" x14ac:dyDescent="0.5">
      <c r="A1" s="87" t="str">
        <f>管理者シート!C3</f>
        <v>令和7年度　松江市陸協記録会</v>
      </c>
      <c r="B1" s="87"/>
    </row>
    <row r="2" spans="1:35" x14ac:dyDescent="0.25">
      <c r="A2" s="150" t="s">
        <v>165</v>
      </c>
      <c r="B2" s="150"/>
    </row>
    <row r="3" spans="1:35" ht="28.15" x14ac:dyDescent="0.5">
      <c r="A3" s="88" t="s">
        <v>181</v>
      </c>
      <c r="B3" s="88"/>
      <c r="I3" s="207" t="s">
        <v>176</v>
      </c>
      <c r="J3" t="s">
        <v>173</v>
      </c>
      <c r="L3" s="208" t="s">
        <v>177</v>
      </c>
      <c r="M3" t="s">
        <v>178</v>
      </c>
    </row>
    <row r="4" spans="1:35" x14ac:dyDescent="0.25">
      <c r="A4" s="93" t="s">
        <v>65</v>
      </c>
      <c r="B4" s="89" t="s">
        <v>168</v>
      </c>
      <c r="C4" s="89"/>
      <c r="D4" s="89" t="s">
        <v>149</v>
      </c>
      <c r="E4" s="90">
        <v>2234</v>
      </c>
      <c r="F4" s="89" t="s">
        <v>150</v>
      </c>
      <c r="G4" s="89" t="s">
        <v>172</v>
      </c>
      <c r="H4" s="89"/>
      <c r="I4" s="89" t="s">
        <v>169</v>
      </c>
      <c r="J4" s="89" t="s">
        <v>174</v>
      </c>
      <c r="K4" s="89"/>
      <c r="L4" s="89">
        <v>2</v>
      </c>
      <c r="M4" s="89">
        <v>2000</v>
      </c>
      <c r="N4" s="89">
        <v>513</v>
      </c>
      <c r="O4" s="89" t="s">
        <v>136</v>
      </c>
      <c r="P4" s="89"/>
      <c r="Q4" s="90" t="s">
        <v>67</v>
      </c>
      <c r="R4" s="90">
        <v>12.34</v>
      </c>
      <c r="S4" s="91" t="s">
        <v>68</v>
      </c>
      <c r="T4" s="89"/>
      <c r="U4" s="90" t="s">
        <v>125</v>
      </c>
      <c r="V4" s="90" t="s">
        <v>126</v>
      </c>
      <c r="W4" s="90" t="s">
        <v>69</v>
      </c>
      <c r="X4" s="90"/>
      <c r="Y4" s="90" t="s">
        <v>70</v>
      </c>
      <c r="Z4" s="90" t="s">
        <v>71</v>
      </c>
      <c r="AA4" s="92" t="s">
        <v>72</v>
      </c>
      <c r="AB4" s="89"/>
      <c r="AC4" s="90" t="s">
        <v>139</v>
      </c>
      <c r="AD4" s="90">
        <v>42.99</v>
      </c>
      <c r="AE4" s="92" t="s">
        <v>160</v>
      </c>
      <c r="AF4" s="89"/>
      <c r="AG4" s="90" t="s">
        <v>73</v>
      </c>
      <c r="AH4" s="90" t="s">
        <v>74</v>
      </c>
      <c r="AI4" s="90" t="s">
        <v>161</v>
      </c>
    </row>
    <row r="5" spans="1:35" ht="13.15" thickBot="1" x14ac:dyDescent="0.3">
      <c r="B5" s="94" t="s">
        <v>75</v>
      </c>
    </row>
    <row r="6" spans="1:35" ht="13.15" thickBot="1" x14ac:dyDescent="0.3">
      <c r="A6" s="118" t="s">
        <v>63</v>
      </c>
      <c r="B6" s="126" t="s">
        <v>153</v>
      </c>
      <c r="C6" s="119" t="s">
        <v>2</v>
      </c>
      <c r="D6" s="119" t="s">
        <v>148</v>
      </c>
      <c r="E6" s="119" t="s">
        <v>34</v>
      </c>
      <c r="F6" s="119" t="s">
        <v>5</v>
      </c>
      <c r="G6" s="119" t="s">
        <v>6</v>
      </c>
      <c r="H6" s="119" t="s">
        <v>7</v>
      </c>
      <c r="I6" s="201" t="s">
        <v>166</v>
      </c>
      <c r="J6" s="119" t="s">
        <v>175</v>
      </c>
      <c r="K6" s="119" t="s">
        <v>8</v>
      </c>
      <c r="L6" s="127" t="s">
        <v>180</v>
      </c>
      <c r="M6" s="119" t="s">
        <v>10</v>
      </c>
      <c r="N6" s="127" t="s">
        <v>11</v>
      </c>
      <c r="O6" s="234" t="s">
        <v>134</v>
      </c>
      <c r="P6" s="232" t="s">
        <v>13</v>
      </c>
      <c r="Q6" s="120" t="s">
        <v>141</v>
      </c>
      <c r="R6" s="120" t="s">
        <v>143</v>
      </c>
      <c r="S6" s="129" t="s">
        <v>62</v>
      </c>
      <c r="T6" s="121" t="s">
        <v>17</v>
      </c>
      <c r="U6" s="128" t="s">
        <v>142</v>
      </c>
      <c r="V6" s="163" t="s">
        <v>144</v>
      </c>
      <c r="W6" s="120" t="s">
        <v>62</v>
      </c>
      <c r="X6" s="129" t="s">
        <v>21</v>
      </c>
      <c r="Y6" s="128" t="s">
        <v>158</v>
      </c>
      <c r="Z6" s="120" t="s">
        <v>159</v>
      </c>
      <c r="AA6" s="163" t="s">
        <v>62</v>
      </c>
      <c r="AB6" s="163" t="s">
        <v>25</v>
      </c>
      <c r="AC6" s="128" t="s">
        <v>35</v>
      </c>
      <c r="AD6" s="121" t="s">
        <v>36</v>
      </c>
      <c r="AE6" s="162" t="s">
        <v>138</v>
      </c>
      <c r="AF6" s="163" t="s">
        <v>29</v>
      </c>
      <c r="AG6" s="128" t="s">
        <v>37</v>
      </c>
      <c r="AH6" s="120" t="s">
        <v>36</v>
      </c>
      <c r="AI6" s="121" t="s">
        <v>138</v>
      </c>
    </row>
    <row r="7" spans="1:35" x14ac:dyDescent="0.25">
      <c r="A7" s="125">
        <v>1</v>
      </c>
      <c r="B7" s="142"/>
      <c r="C7" s="142"/>
      <c r="D7" s="142"/>
      <c r="E7" s="142"/>
      <c r="F7" s="142"/>
      <c r="G7" s="142" t="str">
        <f t="shared" ref="G7:G70" si="0">IF(F7="","",ASC(PHONETIC(F7)))</f>
        <v/>
      </c>
      <c r="H7" s="142" t="str">
        <f>IF(F7="","",F7)</f>
        <v/>
      </c>
      <c r="I7" s="142"/>
      <c r="J7" s="142"/>
      <c r="K7" s="142">
        <v>2</v>
      </c>
      <c r="L7" s="240"/>
      <c r="M7" s="142"/>
      <c r="N7" s="164"/>
      <c r="O7" s="235" t="str">
        <f>基本情報!$C$4</f>
        <v>島根</v>
      </c>
      <c r="P7" s="168"/>
      <c r="Q7" s="165"/>
      <c r="R7" s="170"/>
      <c r="S7" s="168"/>
      <c r="T7" s="149"/>
      <c r="U7" s="165"/>
      <c r="V7" s="217"/>
      <c r="W7" s="142"/>
      <c r="X7" s="168"/>
      <c r="Y7" s="165"/>
      <c r="Z7" s="142"/>
      <c r="AA7" s="164"/>
      <c r="AB7" s="164"/>
      <c r="AC7" s="165"/>
      <c r="AD7" s="166"/>
      <c r="AE7" s="169"/>
      <c r="AF7" s="164"/>
      <c r="AG7" s="165"/>
      <c r="AH7" s="170"/>
      <c r="AI7" s="149"/>
    </row>
    <row r="8" spans="1:35" x14ac:dyDescent="0.25">
      <c r="A8" s="123">
        <v>2</v>
      </c>
      <c r="B8" s="176" t="str">
        <f>IF(F8="","",基本情報!$C$8)</f>
        <v/>
      </c>
      <c r="C8" s="143"/>
      <c r="D8" s="143"/>
      <c r="E8" s="143"/>
      <c r="F8" s="143"/>
      <c r="G8" s="143" t="str">
        <f t="shared" si="0"/>
        <v/>
      </c>
      <c r="H8" s="143" t="str">
        <f t="shared" ref="H8:H71" si="1">IF(F8="","",F8)</f>
        <v/>
      </c>
      <c r="I8" s="143"/>
      <c r="J8" s="143"/>
      <c r="K8" s="143">
        <v>2</v>
      </c>
      <c r="L8" s="241"/>
      <c r="M8" s="143"/>
      <c r="N8" s="171"/>
      <c r="O8" s="236" t="str">
        <f>基本情報!$C$4</f>
        <v>島根</v>
      </c>
      <c r="P8" s="175"/>
      <c r="Q8" s="172"/>
      <c r="R8" s="177"/>
      <c r="S8" s="175"/>
      <c r="T8" s="146"/>
      <c r="U8" s="172"/>
      <c r="V8" s="218"/>
      <c r="W8" s="143"/>
      <c r="X8" s="175"/>
      <c r="Y8" s="172"/>
      <c r="Z8" s="143"/>
      <c r="AA8" s="171"/>
      <c r="AB8" s="171"/>
      <c r="AC8" s="172"/>
      <c r="AD8" s="173"/>
      <c r="AE8" s="176"/>
      <c r="AF8" s="171"/>
      <c r="AG8" s="172"/>
      <c r="AH8" s="177"/>
      <c r="AI8" s="146"/>
    </row>
    <row r="9" spans="1:35" x14ac:dyDescent="0.25">
      <c r="A9" s="122">
        <v>3</v>
      </c>
      <c r="B9" s="183" t="str">
        <f>IF(F9="","",基本情報!$C$8)</f>
        <v/>
      </c>
      <c r="C9" s="144"/>
      <c r="D9" s="144"/>
      <c r="E9" s="144"/>
      <c r="F9" s="144"/>
      <c r="G9" s="144" t="str">
        <f t="shared" si="0"/>
        <v/>
      </c>
      <c r="H9" s="144" t="str">
        <f t="shared" si="1"/>
        <v/>
      </c>
      <c r="I9" s="144"/>
      <c r="J9" s="144"/>
      <c r="K9" s="144">
        <v>2</v>
      </c>
      <c r="L9" s="242"/>
      <c r="M9" s="144"/>
      <c r="N9" s="178"/>
      <c r="O9" s="237" t="str">
        <f>基本情報!$C$4</f>
        <v>島根</v>
      </c>
      <c r="P9" s="182"/>
      <c r="Q9" s="179"/>
      <c r="R9" s="184"/>
      <c r="S9" s="182"/>
      <c r="T9" s="147"/>
      <c r="U9" s="179"/>
      <c r="V9" s="219"/>
      <c r="W9" s="144"/>
      <c r="X9" s="182"/>
      <c r="Y9" s="179"/>
      <c r="Z9" s="144"/>
      <c r="AA9" s="178"/>
      <c r="AB9" s="178"/>
      <c r="AC9" s="179"/>
      <c r="AD9" s="180"/>
      <c r="AE9" s="183"/>
      <c r="AF9" s="178"/>
      <c r="AG9" s="179"/>
      <c r="AH9" s="184"/>
      <c r="AI9" s="147"/>
    </row>
    <row r="10" spans="1:35" x14ac:dyDescent="0.25">
      <c r="A10" s="123">
        <v>4</v>
      </c>
      <c r="B10" s="176" t="str">
        <f>IF(F10="","",基本情報!$C$8)</f>
        <v/>
      </c>
      <c r="C10" s="143"/>
      <c r="D10" s="143"/>
      <c r="E10" s="143"/>
      <c r="F10" s="143"/>
      <c r="G10" s="143" t="str">
        <f t="shared" si="0"/>
        <v/>
      </c>
      <c r="H10" s="143" t="str">
        <f t="shared" si="1"/>
        <v/>
      </c>
      <c r="I10" s="143"/>
      <c r="J10" s="143"/>
      <c r="K10" s="143">
        <v>2</v>
      </c>
      <c r="L10" s="241"/>
      <c r="M10" s="143"/>
      <c r="N10" s="171"/>
      <c r="O10" s="236" t="str">
        <f>基本情報!$C$4</f>
        <v>島根</v>
      </c>
      <c r="P10" s="175"/>
      <c r="Q10" s="172"/>
      <c r="R10" s="177"/>
      <c r="S10" s="175"/>
      <c r="T10" s="146"/>
      <c r="U10" s="172"/>
      <c r="V10" s="218"/>
      <c r="W10" s="143"/>
      <c r="X10" s="175"/>
      <c r="Y10" s="172"/>
      <c r="Z10" s="143"/>
      <c r="AA10" s="171"/>
      <c r="AB10" s="171"/>
      <c r="AC10" s="172"/>
      <c r="AD10" s="173"/>
      <c r="AE10" s="176"/>
      <c r="AF10" s="171"/>
      <c r="AG10" s="172"/>
      <c r="AH10" s="177"/>
      <c r="AI10" s="146"/>
    </row>
    <row r="11" spans="1:35" x14ac:dyDescent="0.25">
      <c r="A11" s="122">
        <v>5</v>
      </c>
      <c r="B11" s="183" t="str">
        <f>IF(F11="","",基本情報!$C$8)</f>
        <v/>
      </c>
      <c r="C11" s="144"/>
      <c r="D11" s="144"/>
      <c r="E11" s="144"/>
      <c r="F11" s="144"/>
      <c r="G11" s="144" t="str">
        <f t="shared" si="0"/>
        <v/>
      </c>
      <c r="H11" s="144" t="str">
        <f t="shared" si="1"/>
        <v/>
      </c>
      <c r="I11" s="144"/>
      <c r="J11" s="144"/>
      <c r="K11" s="144">
        <v>2</v>
      </c>
      <c r="L11" s="242"/>
      <c r="M11" s="144"/>
      <c r="N11" s="178"/>
      <c r="O11" s="237" t="str">
        <f>基本情報!$C$4</f>
        <v>島根</v>
      </c>
      <c r="P11" s="182"/>
      <c r="Q11" s="179"/>
      <c r="R11" s="184"/>
      <c r="S11" s="182"/>
      <c r="T11" s="147"/>
      <c r="U11" s="179"/>
      <c r="V11" s="219"/>
      <c r="W11" s="144"/>
      <c r="X11" s="182"/>
      <c r="Y11" s="179"/>
      <c r="Z11" s="144"/>
      <c r="AA11" s="178"/>
      <c r="AB11" s="178"/>
      <c r="AC11" s="179"/>
      <c r="AD11" s="180"/>
      <c r="AE11" s="183"/>
      <c r="AF11" s="178"/>
      <c r="AG11" s="179"/>
      <c r="AH11" s="184"/>
      <c r="AI11" s="147"/>
    </row>
    <row r="12" spans="1:35" x14ac:dyDescent="0.25">
      <c r="A12" s="123">
        <v>6</v>
      </c>
      <c r="B12" s="176" t="str">
        <f>IF(F12="","",基本情報!$C$8)</f>
        <v/>
      </c>
      <c r="C12" s="143"/>
      <c r="D12" s="143"/>
      <c r="E12" s="143"/>
      <c r="F12" s="143"/>
      <c r="G12" s="143" t="str">
        <f t="shared" si="0"/>
        <v/>
      </c>
      <c r="H12" s="143" t="str">
        <f t="shared" si="1"/>
        <v/>
      </c>
      <c r="I12" s="143"/>
      <c r="J12" s="143"/>
      <c r="K12" s="143">
        <v>2</v>
      </c>
      <c r="L12" s="241"/>
      <c r="M12" s="143"/>
      <c r="N12" s="171"/>
      <c r="O12" s="236" t="str">
        <f>基本情報!$C$4</f>
        <v>島根</v>
      </c>
      <c r="P12" s="175"/>
      <c r="Q12" s="172"/>
      <c r="R12" s="177"/>
      <c r="S12" s="175"/>
      <c r="T12" s="146"/>
      <c r="U12" s="172"/>
      <c r="V12" s="218"/>
      <c r="W12" s="143"/>
      <c r="X12" s="175"/>
      <c r="Y12" s="172"/>
      <c r="Z12" s="143"/>
      <c r="AA12" s="171"/>
      <c r="AB12" s="171"/>
      <c r="AC12" s="172"/>
      <c r="AD12" s="173"/>
      <c r="AE12" s="176"/>
      <c r="AF12" s="171"/>
      <c r="AG12" s="172"/>
      <c r="AH12" s="177"/>
      <c r="AI12" s="146"/>
    </row>
    <row r="13" spans="1:35" x14ac:dyDescent="0.25">
      <c r="A13" s="122">
        <v>7</v>
      </c>
      <c r="B13" s="183" t="str">
        <f>IF(F13="","",基本情報!$C$8)</f>
        <v/>
      </c>
      <c r="C13" s="144"/>
      <c r="D13" s="144"/>
      <c r="E13" s="144"/>
      <c r="F13" s="144"/>
      <c r="G13" s="144" t="str">
        <f t="shared" si="0"/>
        <v/>
      </c>
      <c r="H13" s="144" t="str">
        <f t="shared" si="1"/>
        <v/>
      </c>
      <c r="I13" s="144"/>
      <c r="J13" s="144"/>
      <c r="K13" s="144">
        <v>2</v>
      </c>
      <c r="L13" s="242"/>
      <c r="M13" s="144"/>
      <c r="N13" s="178"/>
      <c r="O13" s="237" t="str">
        <f>基本情報!$C$4</f>
        <v>島根</v>
      </c>
      <c r="P13" s="182"/>
      <c r="Q13" s="179"/>
      <c r="R13" s="184"/>
      <c r="S13" s="182"/>
      <c r="T13" s="147"/>
      <c r="U13" s="179"/>
      <c r="V13" s="219"/>
      <c r="W13" s="144"/>
      <c r="X13" s="182"/>
      <c r="Y13" s="179"/>
      <c r="Z13" s="144"/>
      <c r="AA13" s="178"/>
      <c r="AB13" s="178"/>
      <c r="AC13" s="179"/>
      <c r="AD13" s="180"/>
      <c r="AE13" s="183"/>
      <c r="AF13" s="178"/>
      <c r="AG13" s="179"/>
      <c r="AH13" s="184"/>
      <c r="AI13" s="147"/>
    </row>
    <row r="14" spans="1:35" x14ac:dyDescent="0.25">
      <c r="A14" s="123">
        <v>8</v>
      </c>
      <c r="B14" s="176" t="str">
        <f>IF(F14="","",基本情報!$C$8)</f>
        <v/>
      </c>
      <c r="C14" s="143"/>
      <c r="D14" s="143"/>
      <c r="E14" s="143"/>
      <c r="F14" s="143"/>
      <c r="G14" s="143" t="str">
        <f t="shared" si="0"/>
        <v/>
      </c>
      <c r="H14" s="143" t="str">
        <f t="shared" si="1"/>
        <v/>
      </c>
      <c r="I14" s="143"/>
      <c r="J14" s="143"/>
      <c r="K14" s="143">
        <v>2</v>
      </c>
      <c r="L14" s="241"/>
      <c r="M14" s="143"/>
      <c r="N14" s="171"/>
      <c r="O14" s="236" t="str">
        <f>基本情報!$C$4</f>
        <v>島根</v>
      </c>
      <c r="P14" s="175"/>
      <c r="Q14" s="172"/>
      <c r="R14" s="177"/>
      <c r="S14" s="175"/>
      <c r="T14" s="146">
        <v>2</v>
      </c>
      <c r="U14" s="172"/>
      <c r="V14" s="218"/>
      <c r="W14" s="143"/>
      <c r="X14" s="175">
        <v>2</v>
      </c>
      <c r="Y14" s="172"/>
      <c r="Z14" s="143"/>
      <c r="AA14" s="171"/>
      <c r="AB14" s="171">
        <v>2</v>
      </c>
      <c r="AC14" s="172"/>
      <c r="AD14" s="173"/>
      <c r="AE14" s="176"/>
      <c r="AF14" s="171"/>
      <c r="AG14" s="172"/>
      <c r="AH14" s="177"/>
      <c r="AI14" s="146"/>
    </row>
    <row r="15" spans="1:35" x14ac:dyDescent="0.25">
      <c r="A15" s="122">
        <v>9</v>
      </c>
      <c r="B15" s="183" t="str">
        <f>IF(F15="","",基本情報!$C$8)</f>
        <v/>
      </c>
      <c r="C15" s="144"/>
      <c r="D15" s="144"/>
      <c r="E15" s="144"/>
      <c r="F15" s="144"/>
      <c r="G15" s="144" t="str">
        <f t="shared" si="0"/>
        <v/>
      </c>
      <c r="H15" s="144" t="str">
        <f t="shared" si="1"/>
        <v/>
      </c>
      <c r="I15" s="144"/>
      <c r="J15" s="144"/>
      <c r="K15" s="144">
        <v>2</v>
      </c>
      <c r="L15" s="178"/>
      <c r="M15" s="144"/>
      <c r="N15" s="178"/>
      <c r="O15" s="237" t="str">
        <f>基本情報!$C$4</f>
        <v>島根</v>
      </c>
      <c r="P15" s="182"/>
      <c r="Q15" s="179"/>
      <c r="R15" s="184"/>
      <c r="S15" s="182"/>
      <c r="T15" s="147">
        <v>2</v>
      </c>
      <c r="U15" s="179"/>
      <c r="V15" s="219"/>
      <c r="W15" s="144"/>
      <c r="X15" s="182">
        <v>2</v>
      </c>
      <c r="Y15" s="179"/>
      <c r="Z15" s="144"/>
      <c r="AA15" s="178"/>
      <c r="AB15" s="178">
        <v>2</v>
      </c>
      <c r="AC15" s="179"/>
      <c r="AD15" s="180"/>
      <c r="AE15" s="183"/>
      <c r="AF15" s="178"/>
      <c r="AG15" s="179"/>
      <c r="AH15" s="184"/>
      <c r="AI15" s="147"/>
    </row>
    <row r="16" spans="1:35" x14ac:dyDescent="0.25">
      <c r="A16" s="123">
        <v>10</v>
      </c>
      <c r="B16" s="176" t="str">
        <f>IF(F16="","",基本情報!$C$8)</f>
        <v/>
      </c>
      <c r="C16" s="143"/>
      <c r="D16" s="143"/>
      <c r="E16" s="143"/>
      <c r="F16" s="143"/>
      <c r="G16" s="143" t="str">
        <f t="shared" si="0"/>
        <v/>
      </c>
      <c r="H16" s="143" t="str">
        <f t="shared" si="1"/>
        <v/>
      </c>
      <c r="I16" s="143"/>
      <c r="J16" s="143"/>
      <c r="K16" s="143">
        <v>2</v>
      </c>
      <c r="L16" s="171"/>
      <c r="M16" s="143"/>
      <c r="N16" s="171"/>
      <c r="O16" s="236" t="str">
        <f>基本情報!$C$4</f>
        <v>島根</v>
      </c>
      <c r="P16" s="175"/>
      <c r="Q16" s="172"/>
      <c r="R16" s="177"/>
      <c r="S16" s="175"/>
      <c r="T16" s="146">
        <v>2</v>
      </c>
      <c r="U16" s="172"/>
      <c r="V16" s="218"/>
      <c r="W16" s="143"/>
      <c r="X16" s="175">
        <v>2</v>
      </c>
      <c r="Y16" s="172"/>
      <c r="Z16" s="143"/>
      <c r="AA16" s="171"/>
      <c r="AB16" s="171">
        <v>2</v>
      </c>
      <c r="AC16" s="172"/>
      <c r="AD16" s="173"/>
      <c r="AE16" s="176"/>
      <c r="AF16" s="171"/>
      <c r="AG16" s="172"/>
      <c r="AH16" s="177"/>
      <c r="AI16" s="146"/>
    </row>
    <row r="17" spans="1:35" x14ac:dyDescent="0.25">
      <c r="A17" s="122">
        <v>11</v>
      </c>
      <c r="B17" s="183" t="str">
        <f>IF(F17="","",基本情報!$C$8)</f>
        <v/>
      </c>
      <c r="C17" s="144"/>
      <c r="D17" s="144"/>
      <c r="E17" s="144"/>
      <c r="F17" s="144"/>
      <c r="G17" s="144" t="str">
        <f t="shared" si="0"/>
        <v/>
      </c>
      <c r="H17" s="144" t="str">
        <f t="shared" si="1"/>
        <v/>
      </c>
      <c r="I17" s="144"/>
      <c r="J17" s="144"/>
      <c r="K17" s="144">
        <v>2</v>
      </c>
      <c r="L17" s="178"/>
      <c r="M17" s="144"/>
      <c r="N17" s="178"/>
      <c r="O17" s="237" t="str">
        <f>基本情報!$C$4</f>
        <v>島根</v>
      </c>
      <c r="P17" s="182"/>
      <c r="Q17" s="179"/>
      <c r="R17" s="184"/>
      <c r="S17" s="182"/>
      <c r="T17" s="147">
        <v>2</v>
      </c>
      <c r="U17" s="179"/>
      <c r="V17" s="219"/>
      <c r="W17" s="144"/>
      <c r="X17" s="182">
        <v>2</v>
      </c>
      <c r="Y17" s="179"/>
      <c r="Z17" s="144"/>
      <c r="AA17" s="178"/>
      <c r="AB17" s="178">
        <v>2</v>
      </c>
      <c r="AC17" s="179"/>
      <c r="AD17" s="180"/>
      <c r="AE17" s="183"/>
      <c r="AF17" s="178"/>
      <c r="AG17" s="179"/>
      <c r="AH17" s="184"/>
      <c r="AI17" s="147"/>
    </row>
    <row r="18" spans="1:35" x14ac:dyDescent="0.25">
      <c r="A18" s="123">
        <v>12</v>
      </c>
      <c r="B18" s="176" t="str">
        <f>IF(F18="","",基本情報!$C$8)</f>
        <v/>
      </c>
      <c r="C18" s="143"/>
      <c r="D18" s="143"/>
      <c r="E18" s="143"/>
      <c r="F18" s="143"/>
      <c r="G18" s="143" t="str">
        <f t="shared" si="0"/>
        <v/>
      </c>
      <c r="H18" s="143" t="str">
        <f t="shared" si="1"/>
        <v/>
      </c>
      <c r="I18" s="143"/>
      <c r="J18" s="143"/>
      <c r="K18" s="143">
        <v>2</v>
      </c>
      <c r="L18" s="171"/>
      <c r="M18" s="143"/>
      <c r="N18" s="171"/>
      <c r="O18" s="236" t="str">
        <f>基本情報!$C$4</f>
        <v>島根</v>
      </c>
      <c r="P18" s="175"/>
      <c r="Q18" s="172"/>
      <c r="R18" s="177"/>
      <c r="S18" s="175"/>
      <c r="T18" s="146">
        <v>2</v>
      </c>
      <c r="U18" s="172"/>
      <c r="V18" s="218"/>
      <c r="W18" s="143"/>
      <c r="X18" s="175">
        <v>2</v>
      </c>
      <c r="Y18" s="172"/>
      <c r="Z18" s="143"/>
      <c r="AA18" s="171"/>
      <c r="AB18" s="171">
        <v>2</v>
      </c>
      <c r="AC18" s="172"/>
      <c r="AD18" s="173"/>
      <c r="AE18" s="176"/>
      <c r="AF18" s="171"/>
      <c r="AG18" s="172"/>
      <c r="AH18" s="177"/>
      <c r="AI18" s="146"/>
    </row>
    <row r="19" spans="1:35" x14ac:dyDescent="0.25">
      <c r="A19" s="122">
        <v>13</v>
      </c>
      <c r="B19" s="183" t="str">
        <f>IF(F19="","",基本情報!$C$8)</f>
        <v/>
      </c>
      <c r="C19" s="144"/>
      <c r="D19" s="144"/>
      <c r="E19" s="144"/>
      <c r="F19" s="144"/>
      <c r="G19" s="144" t="str">
        <f t="shared" si="0"/>
        <v/>
      </c>
      <c r="H19" s="144" t="str">
        <f t="shared" si="1"/>
        <v/>
      </c>
      <c r="I19" s="144"/>
      <c r="J19" s="144"/>
      <c r="K19" s="144">
        <v>2</v>
      </c>
      <c r="L19" s="178"/>
      <c r="M19" s="144"/>
      <c r="N19" s="178"/>
      <c r="O19" s="237" t="str">
        <f>基本情報!$C$4</f>
        <v>島根</v>
      </c>
      <c r="P19" s="182"/>
      <c r="Q19" s="179"/>
      <c r="R19" s="184"/>
      <c r="S19" s="182"/>
      <c r="T19" s="147">
        <v>2</v>
      </c>
      <c r="U19" s="179"/>
      <c r="V19" s="219"/>
      <c r="W19" s="144"/>
      <c r="X19" s="182">
        <v>2</v>
      </c>
      <c r="Y19" s="179"/>
      <c r="Z19" s="144"/>
      <c r="AA19" s="178"/>
      <c r="AB19" s="178">
        <v>2</v>
      </c>
      <c r="AC19" s="179"/>
      <c r="AD19" s="180"/>
      <c r="AE19" s="183"/>
      <c r="AF19" s="178"/>
      <c r="AG19" s="179"/>
      <c r="AH19" s="184"/>
      <c r="AI19" s="147"/>
    </row>
    <row r="20" spans="1:35" x14ac:dyDescent="0.25">
      <c r="A20" s="123">
        <v>14</v>
      </c>
      <c r="B20" s="176" t="str">
        <f>IF(F20="","",基本情報!$C$8)</f>
        <v/>
      </c>
      <c r="C20" s="143"/>
      <c r="D20" s="143"/>
      <c r="E20" s="143"/>
      <c r="F20" s="143"/>
      <c r="G20" s="143" t="str">
        <f t="shared" si="0"/>
        <v/>
      </c>
      <c r="H20" s="143" t="str">
        <f t="shared" si="1"/>
        <v/>
      </c>
      <c r="I20" s="143"/>
      <c r="J20" s="143"/>
      <c r="K20" s="143">
        <v>2</v>
      </c>
      <c r="L20" s="171"/>
      <c r="M20" s="143"/>
      <c r="N20" s="171"/>
      <c r="O20" s="236" t="str">
        <f>基本情報!$C$4</f>
        <v>島根</v>
      </c>
      <c r="P20" s="175"/>
      <c r="Q20" s="172"/>
      <c r="R20" s="177"/>
      <c r="S20" s="175"/>
      <c r="T20" s="146">
        <v>2</v>
      </c>
      <c r="U20" s="172"/>
      <c r="V20" s="218"/>
      <c r="W20" s="143"/>
      <c r="X20" s="175">
        <v>2</v>
      </c>
      <c r="Y20" s="172"/>
      <c r="Z20" s="143"/>
      <c r="AA20" s="171"/>
      <c r="AB20" s="171">
        <v>2</v>
      </c>
      <c r="AC20" s="172"/>
      <c r="AD20" s="173"/>
      <c r="AE20" s="176"/>
      <c r="AF20" s="171"/>
      <c r="AG20" s="172"/>
      <c r="AH20" s="177"/>
      <c r="AI20" s="146"/>
    </row>
    <row r="21" spans="1:35" x14ac:dyDescent="0.25">
      <c r="A21" s="122">
        <v>15</v>
      </c>
      <c r="B21" s="183" t="str">
        <f>IF(F21="","",基本情報!$C$8)</f>
        <v/>
      </c>
      <c r="C21" s="144"/>
      <c r="D21" s="144"/>
      <c r="E21" s="144"/>
      <c r="F21" s="144"/>
      <c r="G21" s="144" t="str">
        <f t="shared" si="0"/>
        <v/>
      </c>
      <c r="H21" s="144" t="str">
        <f t="shared" si="1"/>
        <v/>
      </c>
      <c r="I21" s="144"/>
      <c r="J21" s="144"/>
      <c r="K21" s="144">
        <v>2</v>
      </c>
      <c r="L21" s="178"/>
      <c r="M21" s="144"/>
      <c r="N21" s="178"/>
      <c r="O21" s="237" t="str">
        <f>基本情報!$C$4</f>
        <v>島根</v>
      </c>
      <c r="P21" s="182"/>
      <c r="Q21" s="179"/>
      <c r="R21" s="184"/>
      <c r="S21" s="182"/>
      <c r="T21" s="147">
        <v>2</v>
      </c>
      <c r="U21" s="179"/>
      <c r="V21" s="219"/>
      <c r="W21" s="144"/>
      <c r="X21" s="182">
        <v>2</v>
      </c>
      <c r="Y21" s="179"/>
      <c r="Z21" s="144"/>
      <c r="AA21" s="178"/>
      <c r="AB21" s="178">
        <v>2</v>
      </c>
      <c r="AC21" s="179"/>
      <c r="AD21" s="180"/>
      <c r="AE21" s="183"/>
      <c r="AF21" s="178"/>
      <c r="AG21" s="179"/>
      <c r="AH21" s="184"/>
      <c r="AI21" s="147"/>
    </row>
    <row r="22" spans="1:35" x14ac:dyDescent="0.25">
      <c r="A22" s="123">
        <v>16</v>
      </c>
      <c r="B22" s="176" t="str">
        <f>IF(F22="","",基本情報!$C$8)</f>
        <v/>
      </c>
      <c r="C22" s="143"/>
      <c r="D22" s="143"/>
      <c r="E22" s="143"/>
      <c r="F22" s="143"/>
      <c r="G22" s="143" t="str">
        <f t="shared" si="0"/>
        <v/>
      </c>
      <c r="H22" s="143" t="str">
        <f t="shared" si="1"/>
        <v/>
      </c>
      <c r="I22" s="143"/>
      <c r="J22" s="143"/>
      <c r="K22" s="143">
        <v>2</v>
      </c>
      <c r="L22" s="171"/>
      <c r="M22" s="143"/>
      <c r="N22" s="171"/>
      <c r="O22" s="236" t="str">
        <f>基本情報!$C$4</f>
        <v>島根</v>
      </c>
      <c r="P22" s="175"/>
      <c r="Q22" s="172"/>
      <c r="R22" s="177"/>
      <c r="S22" s="175"/>
      <c r="T22" s="146">
        <v>2</v>
      </c>
      <c r="U22" s="172"/>
      <c r="V22" s="218"/>
      <c r="W22" s="143"/>
      <c r="X22" s="175">
        <v>2</v>
      </c>
      <c r="Y22" s="172"/>
      <c r="Z22" s="143"/>
      <c r="AA22" s="171"/>
      <c r="AB22" s="171">
        <v>2</v>
      </c>
      <c r="AC22" s="172"/>
      <c r="AD22" s="173"/>
      <c r="AE22" s="176"/>
      <c r="AF22" s="171"/>
      <c r="AG22" s="172"/>
      <c r="AH22" s="177"/>
      <c r="AI22" s="146"/>
    </row>
    <row r="23" spans="1:35" x14ac:dyDescent="0.25">
      <c r="A23" s="122">
        <v>17</v>
      </c>
      <c r="B23" s="183" t="str">
        <f>IF(F23="","",基本情報!$C$8)</f>
        <v/>
      </c>
      <c r="C23" s="144"/>
      <c r="D23" s="144"/>
      <c r="E23" s="144"/>
      <c r="F23" s="144"/>
      <c r="G23" s="144" t="str">
        <f t="shared" si="0"/>
        <v/>
      </c>
      <c r="H23" s="144" t="str">
        <f t="shared" si="1"/>
        <v/>
      </c>
      <c r="I23" s="144"/>
      <c r="J23" s="144"/>
      <c r="K23" s="144">
        <v>2</v>
      </c>
      <c r="L23" s="178"/>
      <c r="M23" s="144"/>
      <c r="N23" s="178"/>
      <c r="O23" s="237" t="str">
        <f>基本情報!$C$4</f>
        <v>島根</v>
      </c>
      <c r="P23" s="182"/>
      <c r="Q23" s="179"/>
      <c r="R23" s="184"/>
      <c r="S23" s="182"/>
      <c r="T23" s="147">
        <v>2</v>
      </c>
      <c r="U23" s="179"/>
      <c r="V23" s="219"/>
      <c r="W23" s="144"/>
      <c r="X23" s="182">
        <v>2</v>
      </c>
      <c r="Y23" s="179"/>
      <c r="Z23" s="144"/>
      <c r="AA23" s="178"/>
      <c r="AB23" s="178">
        <v>2</v>
      </c>
      <c r="AC23" s="179"/>
      <c r="AD23" s="180"/>
      <c r="AE23" s="183"/>
      <c r="AF23" s="178"/>
      <c r="AG23" s="179"/>
      <c r="AH23" s="184"/>
      <c r="AI23" s="147"/>
    </row>
    <row r="24" spans="1:35" x14ac:dyDescent="0.25">
      <c r="A24" s="123">
        <v>18</v>
      </c>
      <c r="B24" s="176" t="str">
        <f>IF(F24="","",基本情報!$C$8)</f>
        <v/>
      </c>
      <c r="C24" s="143"/>
      <c r="D24" s="143"/>
      <c r="E24" s="143"/>
      <c r="F24" s="143"/>
      <c r="G24" s="143" t="str">
        <f t="shared" si="0"/>
        <v/>
      </c>
      <c r="H24" s="143" t="str">
        <f t="shared" si="1"/>
        <v/>
      </c>
      <c r="I24" s="143"/>
      <c r="J24" s="143"/>
      <c r="K24" s="143">
        <v>2</v>
      </c>
      <c r="L24" s="171"/>
      <c r="M24" s="143"/>
      <c r="N24" s="171"/>
      <c r="O24" s="236" t="str">
        <f>基本情報!$C$4</f>
        <v>島根</v>
      </c>
      <c r="P24" s="175"/>
      <c r="Q24" s="172"/>
      <c r="R24" s="177"/>
      <c r="S24" s="175"/>
      <c r="T24" s="146">
        <v>2</v>
      </c>
      <c r="U24" s="172"/>
      <c r="V24" s="218"/>
      <c r="W24" s="143"/>
      <c r="X24" s="175">
        <v>2</v>
      </c>
      <c r="Y24" s="172"/>
      <c r="Z24" s="143"/>
      <c r="AA24" s="171"/>
      <c r="AB24" s="171">
        <v>2</v>
      </c>
      <c r="AC24" s="172"/>
      <c r="AD24" s="173"/>
      <c r="AE24" s="176"/>
      <c r="AF24" s="171"/>
      <c r="AG24" s="172"/>
      <c r="AH24" s="177"/>
      <c r="AI24" s="146"/>
    </row>
    <row r="25" spans="1:35" x14ac:dyDescent="0.25">
      <c r="A25" s="122">
        <v>19</v>
      </c>
      <c r="B25" s="183" t="str">
        <f>IF(F25="","",基本情報!$C$8)</f>
        <v/>
      </c>
      <c r="C25" s="144"/>
      <c r="D25" s="144"/>
      <c r="E25" s="144"/>
      <c r="F25" s="144"/>
      <c r="G25" s="144" t="str">
        <f t="shared" si="0"/>
        <v/>
      </c>
      <c r="H25" s="144" t="str">
        <f t="shared" si="1"/>
        <v/>
      </c>
      <c r="I25" s="144"/>
      <c r="J25" s="144"/>
      <c r="K25" s="144">
        <v>2</v>
      </c>
      <c r="L25" s="178"/>
      <c r="M25" s="144"/>
      <c r="N25" s="178"/>
      <c r="O25" s="237" t="str">
        <f>基本情報!$C$4</f>
        <v>島根</v>
      </c>
      <c r="P25" s="182"/>
      <c r="Q25" s="179"/>
      <c r="R25" s="184"/>
      <c r="S25" s="182"/>
      <c r="T25" s="147">
        <v>2</v>
      </c>
      <c r="U25" s="179"/>
      <c r="V25" s="219"/>
      <c r="W25" s="144"/>
      <c r="X25" s="182">
        <v>2</v>
      </c>
      <c r="Y25" s="179"/>
      <c r="Z25" s="144"/>
      <c r="AA25" s="178"/>
      <c r="AB25" s="178">
        <v>2</v>
      </c>
      <c r="AC25" s="179"/>
      <c r="AD25" s="180"/>
      <c r="AE25" s="183"/>
      <c r="AF25" s="178"/>
      <c r="AG25" s="179"/>
      <c r="AH25" s="184"/>
      <c r="AI25" s="147"/>
    </row>
    <row r="26" spans="1:35" x14ac:dyDescent="0.25">
      <c r="A26" s="123">
        <v>20</v>
      </c>
      <c r="B26" s="176" t="str">
        <f>IF(F26="","",基本情報!$C$8)</f>
        <v/>
      </c>
      <c r="C26" s="143"/>
      <c r="D26" s="143"/>
      <c r="E26" s="143"/>
      <c r="F26" s="143"/>
      <c r="G26" s="143" t="str">
        <f t="shared" si="0"/>
        <v/>
      </c>
      <c r="H26" s="143" t="str">
        <f t="shared" si="1"/>
        <v/>
      </c>
      <c r="I26" s="143"/>
      <c r="J26" s="143"/>
      <c r="K26" s="143">
        <v>2</v>
      </c>
      <c r="L26" s="171"/>
      <c r="M26" s="143"/>
      <c r="N26" s="171"/>
      <c r="O26" s="236" t="str">
        <f>基本情報!$C$4</f>
        <v>島根</v>
      </c>
      <c r="P26" s="175"/>
      <c r="Q26" s="172"/>
      <c r="R26" s="177"/>
      <c r="S26" s="175"/>
      <c r="T26" s="146">
        <v>2</v>
      </c>
      <c r="U26" s="172"/>
      <c r="V26" s="218"/>
      <c r="W26" s="143"/>
      <c r="X26" s="175">
        <v>2</v>
      </c>
      <c r="Y26" s="172"/>
      <c r="Z26" s="143"/>
      <c r="AA26" s="171"/>
      <c r="AB26" s="171">
        <v>2</v>
      </c>
      <c r="AC26" s="172"/>
      <c r="AD26" s="173"/>
      <c r="AE26" s="176"/>
      <c r="AF26" s="171"/>
      <c r="AG26" s="172"/>
      <c r="AH26" s="177"/>
      <c r="AI26" s="146"/>
    </row>
    <row r="27" spans="1:35" x14ac:dyDescent="0.25">
      <c r="A27" s="122">
        <v>21</v>
      </c>
      <c r="B27" s="183" t="str">
        <f>IF(F27="","",基本情報!$C$8)</f>
        <v/>
      </c>
      <c r="C27" s="144"/>
      <c r="D27" s="144"/>
      <c r="E27" s="144"/>
      <c r="F27" s="144"/>
      <c r="G27" s="144" t="str">
        <f t="shared" si="0"/>
        <v/>
      </c>
      <c r="H27" s="144" t="str">
        <f t="shared" si="1"/>
        <v/>
      </c>
      <c r="I27" s="144"/>
      <c r="J27" s="144"/>
      <c r="K27" s="144">
        <v>2</v>
      </c>
      <c r="L27" s="178"/>
      <c r="M27" s="144"/>
      <c r="N27" s="178"/>
      <c r="O27" s="237" t="str">
        <f>基本情報!$C$4</f>
        <v>島根</v>
      </c>
      <c r="P27" s="182"/>
      <c r="Q27" s="179"/>
      <c r="R27" s="184"/>
      <c r="S27" s="182"/>
      <c r="T27" s="147">
        <v>2</v>
      </c>
      <c r="U27" s="179"/>
      <c r="V27" s="219"/>
      <c r="W27" s="144"/>
      <c r="X27" s="182">
        <v>2</v>
      </c>
      <c r="Y27" s="179"/>
      <c r="Z27" s="144"/>
      <c r="AA27" s="178"/>
      <c r="AB27" s="178">
        <v>2</v>
      </c>
      <c r="AC27" s="179"/>
      <c r="AD27" s="180"/>
      <c r="AE27" s="183"/>
      <c r="AF27" s="178"/>
      <c r="AG27" s="179"/>
      <c r="AH27" s="184"/>
      <c r="AI27" s="147"/>
    </row>
    <row r="28" spans="1:35" x14ac:dyDescent="0.25">
      <c r="A28" s="123">
        <v>22</v>
      </c>
      <c r="B28" s="176" t="str">
        <f>IF(F28="","",基本情報!$C$8)</f>
        <v/>
      </c>
      <c r="C28" s="143"/>
      <c r="D28" s="143"/>
      <c r="E28" s="143"/>
      <c r="F28" s="143"/>
      <c r="G28" s="143" t="str">
        <f t="shared" si="0"/>
        <v/>
      </c>
      <c r="H28" s="143" t="str">
        <f t="shared" si="1"/>
        <v/>
      </c>
      <c r="I28" s="143"/>
      <c r="J28" s="143"/>
      <c r="K28" s="143">
        <v>2</v>
      </c>
      <c r="L28" s="171"/>
      <c r="M28" s="143"/>
      <c r="N28" s="171"/>
      <c r="O28" s="236" t="str">
        <f>基本情報!$C$4</f>
        <v>島根</v>
      </c>
      <c r="P28" s="175"/>
      <c r="Q28" s="172"/>
      <c r="R28" s="177"/>
      <c r="S28" s="175"/>
      <c r="T28" s="146">
        <v>2</v>
      </c>
      <c r="U28" s="172"/>
      <c r="V28" s="218"/>
      <c r="W28" s="143"/>
      <c r="X28" s="175">
        <v>2</v>
      </c>
      <c r="Y28" s="172"/>
      <c r="Z28" s="143"/>
      <c r="AA28" s="171"/>
      <c r="AB28" s="171">
        <v>2</v>
      </c>
      <c r="AC28" s="172"/>
      <c r="AD28" s="173"/>
      <c r="AE28" s="176"/>
      <c r="AF28" s="171"/>
      <c r="AG28" s="172"/>
      <c r="AH28" s="177"/>
      <c r="AI28" s="146"/>
    </row>
    <row r="29" spans="1:35" x14ac:dyDescent="0.25">
      <c r="A29" s="122">
        <v>23</v>
      </c>
      <c r="B29" s="183" t="str">
        <f>IF(F29="","",基本情報!$C$8)</f>
        <v/>
      </c>
      <c r="C29" s="144"/>
      <c r="D29" s="144"/>
      <c r="E29" s="144"/>
      <c r="F29" s="144"/>
      <c r="G29" s="144" t="str">
        <f t="shared" si="0"/>
        <v/>
      </c>
      <c r="H29" s="144" t="str">
        <f t="shared" si="1"/>
        <v/>
      </c>
      <c r="I29" s="144"/>
      <c r="J29" s="144"/>
      <c r="K29" s="144">
        <v>2</v>
      </c>
      <c r="L29" s="178"/>
      <c r="M29" s="144"/>
      <c r="N29" s="178"/>
      <c r="O29" s="237" t="str">
        <f>基本情報!$C$4</f>
        <v>島根</v>
      </c>
      <c r="P29" s="182"/>
      <c r="Q29" s="179"/>
      <c r="R29" s="184"/>
      <c r="S29" s="182"/>
      <c r="T29" s="147">
        <v>2</v>
      </c>
      <c r="U29" s="179"/>
      <c r="V29" s="219"/>
      <c r="W29" s="144"/>
      <c r="X29" s="182">
        <v>2</v>
      </c>
      <c r="Y29" s="179"/>
      <c r="Z29" s="144"/>
      <c r="AA29" s="178"/>
      <c r="AB29" s="178">
        <v>2</v>
      </c>
      <c r="AC29" s="179"/>
      <c r="AD29" s="180"/>
      <c r="AE29" s="183"/>
      <c r="AF29" s="178"/>
      <c r="AG29" s="179"/>
      <c r="AH29" s="184"/>
      <c r="AI29" s="147"/>
    </row>
    <row r="30" spans="1:35" x14ac:dyDescent="0.25">
      <c r="A30" s="123">
        <v>24</v>
      </c>
      <c r="B30" s="176" t="str">
        <f>IF(F30="","",基本情報!$C$8)</f>
        <v/>
      </c>
      <c r="C30" s="143"/>
      <c r="D30" s="143"/>
      <c r="E30" s="143"/>
      <c r="F30" s="143"/>
      <c r="G30" s="143" t="str">
        <f t="shared" si="0"/>
        <v/>
      </c>
      <c r="H30" s="143" t="str">
        <f t="shared" si="1"/>
        <v/>
      </c>
      <c r="I30" s="143"/>
      <c r="J30" s="143"/>
      <c r="K30" s="143">
        <v>2</v>
      </c>
      <c r="L30" s="171"/>
      <c r="M30" s="143"/>
      <c r="N30" s="171"/>
      <c r="O30" s="236" t="str">
        <f>基本情報!$C$4</f>
        <v>島根</v>
      </c>
      <c r="P30" s="175"/>
      <c r="Q30" s="172"/>
      <c r="R30" s="177"/>
      <c r="S30" s="175"/>
      <c r="T30" s="146">
        <v>2</v>
      </c>
      <c r="U30" s="172"/>
      <c r="V30" s="218"/>
      <c r="W30" s="143"/>
      <c r="X30" s="175">
        <v>2</v>
      </c>
      <c r="Y30" s="172"/>
      <c r="Z30" s="143"/>
      <c r="AA30" s="171"/>
      <c r="AB30" s="171">
        <v>2</v>
      </c>
      <c r="AC30" s="172"/>
      <c r="AD30" s="173"/>
      <c r="AE30" s="176"/>
      <c r="AF30" s="171"/>
      <c r="AG30" s="172"/>
      <c r="AH30" s="177"/>
      <c r="AI30" s="146"/>
    </row>
    <row r="31" spans="1:35" x14ac:dyDescent="0.25">
      <c r="A31" s="122">
        <v>25</v>
      </c>
      <c r="B31" s="183" t="str">
        <f>IF(F31="","",基本情報!$C$8)</f>
        <v/>
      </c>
      <c r="C31" s="144"/>
      <c r="D31" s="144"/>
      <c r="E31" s="144"/>
      <c r="F31" s="144"/>
      <c r="G31" s="144" t="str">
        <f t="shared" si="0"/>
        <v/>
      </c>
      <c r="H31" s="144" t="str">
        <f t="shared" si="1"/>
        <v/>
      </c>
      <c r="I31" s="144"/>
      <c r="J31" s="144"/>
      <c r="K31" s="144">
        <v>2</v>
      </c>
      <c r="L31" s="178"/>
      <c r="M31" s="144"/>
      <c r="N31" s="178"/>
      <c r="O31" s="237" t="str">
        <f>基本情報!$C$4</f>
        <v>島根</v>
      </c>
      <c r="P31" s="182"/>
      <c r="Q31" s="179"/>
      <c r="R31" s="184"/>
      <c r="S31" s="182"/>
      <c r="T31" s="147">
        <v>2</v>
      </c>
      <c r="U31" s="179"/>
      <c r="V31" s="219"/>
      <c r="W31" s="144"/>
      <c r="X31" s="182">
        <v>2</v>
      </c>
      <c r="Y31" s="179"/>
      <c r="Z31" s="144"/>
      <c r="AA31" s="178"/>
      <c r="AB31" s="178">
        <v>2</v>
      </c>
      <c r="AC31" s="179"/>
      <c r="AD31" s="180"/>
      <c r="AE31" s="183"/>
      <c r="AF31" s="178"/>
      <c r="AG31" s="179"/>
      <c r="AH31" s="184"/>
      <c r="AI31" s="147"/>
    </row>
    <row r="32" spans="1:35" x14ac:dyDescent="0.25">
      <c r="A32" s="123">
        <v>26</v>
      </c>
      <c r="B32" s="176" t="str">
        <f>IF(F32="","",基本情報!$C$8)</f>
        <v/>
      </c>
      <c r="C32" s="143"/>
      <c r="D32" s="143"/>
      <c r="E32" s="143"/>
      <c r="F32" s="143"/>
      <c r="G32" s="143" t="str">
        <f t="shared" si="0"/>
        <v/>
      </c>
      <c r="H32" s="143" t="str">
        <f t="shared" si="1"/>
        <v/>
      </c>
      <c r="I32" s="143"/>
      <c r="J32" s="143"/>
      <c r="K32" s="143">
        <v>2</v>
      </c>
      <c r="L32" s="171"/>
      <c r="M32" s="143"/>
      <c r="N32" s="171"/>
      <c r="O32" s="236" t="str">
        <f>基本情報!$C$4</f>
        <v>島根</v>
      </c>
      <c r="P32" s="175"/>
      <c r="Q32" s="172"/>
      <c r="R32" s="177"/>
      <c r="S32" s="175"/>
      <c r="T32" s="146">
        <v>2</v>
      </c>
      <c r="U32" s="172"/>
      <c r="V32" s="218"/>
      <c r="W32" s="143"/>
      <c r="X32" s="175">
        <v>2</v>
      </c>
      <c r="Y32" s="172"/>
      <c r="Z32" s="143"/>
      <c r="AA32" s="171"/>
      <c r="AB32" s="171">
        <v>2</v>
      </c>
      <c r="AC32" s="172"/>
      <c r="AD32" s="173"/>
      <c r="AE32" s="176"/>
      <c r="AF32" s="171"/>
      <c r="AG32" s="172"/>
      <c r="AH32" s="177"/>
      <c r="AI32" s="146"/>
    </row>
    <row r="33" spans="1:35" x14ac:dyDescent="0.25">
      <c r="A33" s="122">
        <v>27</v>
      </c>
      <c r="B33" s="183" t="str">
        <f>IF(F33="","",基本情報!$C$8)</f>
        <v/>
      </c>
      <c r="C33" s="144"/>
      <c r="D33" s="144"/>
      <c r="E33" s="144"/>
      <c r="F33" s="144"/>
      <c r="G33" s="144" t="str">
        <f t="shared" si="0"/>
        <v/>
      </c>
      <c r="H33" s="144" t="str">
        <f t="shared" si="1"/>
        <v/>
      </c>
      <c r="I33" s="144"/>
      <c r="J33" s="144"/>
      <c r="K33" s="144">
        <v>2</v>
      </c>
      <c r="L33" s="178"/>
      <c r="M33" s="144"/>
      <c r="N33" s="178"/>
      <c r="O33" s="237" t="str">
        <f>基本情報!$C$4</f>
        <v>島根</v>
      </c>
      <c r="P33" s="182"/>
      <c r="Q33" s="179"/>
      <c r="R33" s="184"/>
      <c r="S33" s="182"/>
      <c r="T33" s="147">
        <v>2</v>
      </c>
      <c r="U33" s="179"/>
      <c r="V33" s="219"/>
      <c r="W33" s="144"/>
      <c r="X33" s="182">
        <v>2</v>
      </c>
      <c r="Y33" s="179"/>
      <c r="Z33" s="144"/>
      <c r="AA33" s="178"/>
      <c r="AB33" s="178">
        <v>2</v>
      </c>
      <c r="AC33" s="179"/>
      <c r="AD33" s="180"/>
      <c r="AE33" s="183"/>
      <c r="AF33" s="178"/>
      <c r="AG33" s="179"/>
      <c r="AH33" s="184"/>
      <c r="AI33" s="147"/>
    </row>
    <row r="34" spans="1:35" x14ac:dyDescent="0.25">
      <c r="A34" s="123">
        <v>28</v>
      </c>
      <c r="B34" s="176" t="str">
        <f>IF(F34="","",基本情報!$C$8)</f>
        <v/>
      </c>
      <c r="C34" s="143"/>
      <c r="D34" s="143"/>
      <c r="E34" s="143"/>
      <c r="F34" s="143"/>
      <c r="G34" s="143" t="str">
        <f t="shared" si="0"/>
        <v/>
      </c>
      <c r="H34" s="143" t="str">
        <f t="shared" si="1"/>
        <v/>
      </c>
      <c r="I34" s="143"/>
      <c r="J34" s="143"/>
      <c r="K34" s="143">
        <v>2</v>
      </c>
      <c r="L34" s="171"/>
      <c r="M34" s="143"/>
      <c r="N34" s="171"/>
      <c r="O34" s="236" t="str">
        <f>基本情報!$C$4</f>
        <v>島根</v>
      </c>
      <c r="P34" s="175"/>
      <c r="Q34" s="172"/>
      <c r="R34" s="177"/>
      <c r="S34" s="175"/>
      <c r="T34" s="146">
        <v>2</v>
      </c>
      <c r="U34" s="172"/>
      <c r="V34" s="218"/>
      <c r="W34" s="143"/>
      <c r="X34" s="175">
        <v>2</v>
      </c>
      <c r="Y34" s="172"/>
      <c r="Z34" s="143"/>
      <c r="AA34" s="171"/>
      <c r="AB34" s="171">
        <v>2</v>
      </c>
      <c r="AC34" s="172"/>
      <c r="AD34" s="173"/>
      <c r="AE34" s="176"/>
      <c r="AF34" s="171"/>
      <c r="AG34" s="172"/>
      <c r="AH34" s="177"/>
      <c r="AI34" s="146"/>
    </row>
    <row r="35" spans="1:35" x14ac:dyDescent="0.25">
      <c r="A35" s="122">
        <v>29</v>
      </c>
      <c r="B35" s="183" t="str">
        <f>IF(F35="","",基本情報!$C$8)</f>
        <v/>
      </c>
      <c r="C35" s="144"/>
      <c r="D35" s="144"/>
      <c r="E35" s="144"/>
      <c r="F35" s="144"/>
      <c r="G35" s="144" t="str">
        <f t="shared" si="0"/>
        <v/>
      </c>
      <c r="H35" s="144" t="str">
        <f t="shared" si="1"/>
        <v/>
      </c>
      <c r="I35" s="144"/>
      <c r="J35" s="144"/>
      <c r="K35" s="144">
        <v>2</v>
      </c>
      <c r="L35" s="178"/>
      <c r="M35" s="144"/>
      <c r="N35" s="178"/>
      <c r="O35" s="237" t="str">
        <f>基本情報!$C$4</f>
        <v>島根</v>
      </c>
      <c r="P35" s="182"/>
      <c r="Q35" s="179"/>
      <c r="R35" s="184"/>
      <c r="S35" s="182"/>
      <c r="T35" s="147">
        <v>2</v>
      </c>
      <c r="U35" s="179"/>
      <c r="V35" s="219"/>
      <c r="W35" s="144"/>
      <c r="X35" s="182">
        <v>2</v>
      </c>
      <c r="Y35" s="179"/>
      <c r="Z35" s="144"/>
      <c r="AA35" s="178"/>
      <c r="AB35" s="178">
        <v>2</v>
      </c>
      <c r="AC35" s="179"/>
      <c r="AD35" s="180"/>
      <c r="AE35" s="183"/>
      <c r="AF35" s="178"/>
      <c r="AG35" s="179"/>
      <c r="AH35" s="184"/>
      <c r="AI35" s="147"/>
    </row>
    <row r="36" spans="1:35" x14ac:dyDescent="0.25">
      <c r="A36" s="123">
        <v>30</v>
      </c>
      <c r="B36" s="176" t="str">
        <f>IF(F36="","",基本情報!$C$8)</f>
        <v/>
      </c>
      <c r="C36" s="143"/>
      <c r="D36" s="143"/>
      <c r="E36" s="143"/>
      <c r="F36" s="143"/>
      <c r="G36" s="143" t="str">
        <f t="shared" si="0"/>
        <v/>
      </c>
      <c r="H36" s="143" t="str">
        <f t="shared" si="1"/>
        <v/>
      </c>
      <c r="I36" s="143"/>
      <c r="J36" s="143"/>
      <c r="K36" s="143">
        <v>2</v>
      </c>
      <c r="L36" s="171"/>
      <c r="M36" s="143"/>
      <c r="N36" s="171"/>
      <c r="O36" s="236" t="str">
        <f>基本情報!$C$4</f>
        <v>島根</v>
      </c>
      <c r="P36" s="175"/>
      <c r="Q36" s="172"/>
      <c r="R36" s="177"/>
      <c r="S36" s="175"/>
      <c r="T36" s="146">
        <v>2</v>
      </c>
      <c r="U36" s="172"/>
      <c r="V36" s="218"/>
      <c r="W36" s="143"/>
      <c r="X36" s="175">
        <v>2</v>
      </c>
      <c r="Y36" s="172"/>
      <c r="Z36" s="143"/>
      <c r="AA36" s="171"/>
      <c r="AB36" s="171">
        <v>2</v>
      </c>
      <c r="AC36" s="172"/>
      <c r="AD36" s="173"/>
      <c r="AE36" s="176"/>
      <c r="AF36" s="171"/>
      <c r="AG36" s="172"/>
      <c r="AH36" s="177"/>
      <c r="AI36" s="146"/>
    </row>
    <row r="37" spans="1:35" x14ac:dyDescent="0.25">
      <c r="A37" s="122">
        <v>31</v>
      </c>
      <c r="B37" s="183" t="str">
        <f>IF(F37="","",基本情報!$C$8)</f>
        <v/>
      </c>
      <c r="C37" s="144"/>
      <c r="D37" s="144"/>
      <c r="E37" s="144"/>
      <c r="F37" s="144"/>
      <c r="G37" s="144" t="str">
        <f t="shared" si="0"/>
        <v/>
      </c>
      <c r="H37" s="144" t="str">
        <f t="shared" si="1"/>
        <v/>
      </c>
      <c r="I37" s="144"/>
      <c r="J37" s="144"/>
      <c r="K37" s="144">
        <v>2</v>
      </c>
      <c r="L37" s="178"/>
      <c r="M37" s="144"/>
      <c r="N37" s="178"/>
      <c r="O37" s="237" t="str">
        <f>基本情報!$C$4</f>
        <v>島根</v>
      </c>
      <c r="P37" s="182"/>
      <c r="Q37" s="179"/>
      <c r="R37" s="184"/>
      <c r="S37" s="182"/>
      <c r="T37" s="147">
        <v>2</v>
      </c>
      <c r="U37" s="179"/>
      <c r="V37" s="219"/>
      <c r="W37" s="144"/>
      <c r="X37" s="182">
        <v>2</v>
      </c>
      <c r="Y37" s="179"/>
      <c r="Z37" s="144"/>
      <c r="AA37" s="178"/>
      <c r="AB37" s="178">
        <v>2</v>
      </c>
      <c r="AC37" s="179"/>
      <c r="AD37" s="180"/>
      <c r="AE37" s="183"/>
      <c r="AF37" s="178"/>
      <c r="AG37" s="179"/>
      <c r="AH37" s="184"/>
      <c r="AI37" s="147"/>
    </row>
    <row r="38" spans="1:35" x14ac:dyDescent="0.25">
      <c r="A38" s="123">
        <v>32</v>
      </c>
      <c r="B38" s="176" t="str">
        <f>IF(F38="","",基本情報!$C$8)</f>
        <v/>
      </c>
      <c r="C38" s="143"/>
      <c r="D38" s="143"/>
      <c r="E38" s="143"/>
      <c r="F38" s="143"/>
      <c r="G38" s="143" t="str">
        <f t="shared" si="0"/>
        <v/>
      </c>
      <c r="H38" s="143" t="str">
        <f t="shared" si="1"/>
        <v/>
      </c>
      <c r="I38" s="143"/>
      <c r="J38" s="143"/>
      <c r="K38" s="143">
        <v>2</v>
      </c>
      <c r="L38" s="171"/>
      <c r="M38" s="143"/>
      <c r="N38" s="171"/>
      <c r="O38" s="236" t="str">
        <f>基本情報!$C$4</f>
        <v>島根</v>
      </c>
      <c r="P38" s="175"/>
      <c r="Q38" s="172"/>
      <c r="R38" s="177"/>
      <c r="S38" s="175"/>
      <c r="T38" s="146">
        <v>2</v>
      </c>
      <c r="U38" s="172"/>
      <c r="V38" s="218"/>
      <c r="W38" s="143"/>
      <c r="X38" s="175">
        <v>2</v>
      </c>
      <c r="Y38" s="172"/>
      <c r="Z38" s="143"/>
      <c r="AA38" s="171"/>
      <c r="AB38" s="171">
        <v>2</v>
      </c>
      <c r="AC38" s="172"/>
      <c r="AD38" s="173"/>
      <c r="AE38" s="176"/>
      <c r="AF38" s="171"/>
      <c r="AG38" s="172"/>
      <c r="AH38" s="177"/>
      <c r="AI38" s="146"/>
    </row>
    <row r="39" spans="1:35" x14ac:dyDescent="0.25">
      <c r="A39" s="122">
        <v>33</v>
      </c>
      <c r="B39" s="183" t="str">
        <f>IF(F39="","",基本情報!$C$8)</f>
        <v/>
      </c>
      <c r="C39" s="144"/>
      <c r="D39" s="144"/>
      <c r="E39" s="144"/>
      <c r="F39" s="144"/>
      <c r="G39" s="144" t="str">
        <f t="shared" si="0"/>
        <v/>
      </c>
      <c r="H39" s="144" t="str">
        <f t="shared" si="1"/>
        <v/>
      </c>
      <c r="I39" s="144"/>
      <c r="J39" s="144"/>
      <c r="K39" s="144">
        <v>2</v>
      </c>
      <c r="L39" s="178"/>
      <c r="M39" s="144"/>
      <c r="N39" s="178"/>
      <c r="O39" s="237" t="str">
        <f>基本情報!$C$4</f>
        <v>島根</v>
      </c>
      <c r="P39" s="182"/>
      <c r="Q39" s="179"/>
      <c r="R39" s="184"/>
      <c r="S39" s="182"/>
      <c r="T39" s="147">
        <v>2</v>
      </c>
      <c r="U39" s="179"/>
      <c r="V39" s="219"/>
      <c r="W39" s="144"/>
      <c r="X39" s="182">
        <v>2</v>
      </c>
      <c r="Y39" s="179"/>
      <c r="Z39" s="144"/>
      <c r="AA39" s="178"/>
      <c r="AB39" s="178">
        <v>2</v>
      </c>
      <c r="AC39" s="179"/>
      <c r="AD39" s="180"/>
      <c r="AE39" s="183"/>
      <c r="AF39" s="178"/>
      <c r="AG39" s="179"/>
      <c r="AH39" s="184"/>
      <c r="AI39" s="147"/>
    </row>
    <row r="40" spans="1:35" x14ac:dyDescent="0.25">
      <c r="A40" s="123">
        <v>34</v>
      </c>
      <c r="B40" s="176" t="str">
        <f>IF(F40="","",基本情報!$C$8)</f>
        <v/>
      </c>
      <c r="C40" s="143"/>
      <c r="D40" s="143"/>
      <c r="E40" s="143"/>
      <c r="F40" s="143"/>
      <c r="G40" s="143" t="str">
        <f t="shared" si="0"/>
        <v/>
      </c>
      <c r="H40" s="143" t="str">
        <f t="shared" si="1"/>
        <v/>
      </c>
      <c r="I40" s="143"/>
      <c r="J40" s="143"/>
      <c r="K40" s="143">
        <v>2</v>
      </c>
      <c r="L40" s="171"/>
      <c r="M40" s="143"/>
      <c r="N40" s="171"/>
      <c r="O40" s="236" t="str">
        <f>基本情報!$C$4</f>
        <v>島根</v>
      </c>
      <c r="P40" s="175"/>
      <c r="Q40" s="172"/>
      <c r="R40" s="177"/>
      <c r="S40" s="175"/>
      <c r="T40" s="146">
        <v>2</v>
      </c>
      <c r="U40" s="172"/>
      <c r="V40" s="218"/>
      <c r="W40" s="143"/>
      <c r="X40" s="175">
        <v>2</v>
      </c>
      <c r="Y40" s="172"/>
      <c r="Z40" s="143"/>
      <c r="AA40" s="171"/>
      <c r="AB40" s="171">
        <v>2</v>
      </c>
      <c r="AC40" s="172"/>
      <c r="AD40" s="173"/>
      <c r="AE40" s="176"/>
      <c r="AF40" s="171"/>
      <c r="AG40" s="172"/>
      <c r="AH40" s="177"/>
      <c r="AI40" s="146"/>
    </row>
    <row r="41" spans="1:35" x14ac:dyDescent="0.25">
      <c r="A41" s="122">
        <v>35</v>
      </c>
      <c r="B41" s="183" t="str">
        <f>IF(F41="","",基本情報!$C$8)</f>
        <v/>
      </c>
      <c r="C41" s="144"/>
      <c r="D41" s="144"/>
      <c r="E41" s="144"/>
      <c r="F41" s="144"/>
      <c r="G41" s="144" t="str">
        <f t="shared" si="0"/>
        <v/>
      </c>
      <c r="H41" s="144" t="str">
        <f t="shared" si="1"/>
        <v/>
      </c>
      <c r="I41" s="144"/>
      <c r="J41" s="144"/>
      <c r="K41" s="144">
        <v>2</v>
      </c>
      <c r="L41" s="178"/>
      <c r="M41" s="144"/>
      <c r="N41" s="178"/>
      <c r="O41" s="237" t="str">
        <f>基本情報!$C$4</f>
        <v>島根</v>
      </c>
      <c r="P41" s="182"/>
      <c r="Q41" s="179"/>
      <c r="R41" s="184"/>
      <c r="S41" s="182"/>
      <c r="T41" s="147">
        <v>2</v>
      </c>
      <c r="U41" s="179"/>
      <c r="V41" s="219"/>
      <c r="W41" s="144"/>
      <c r="X41" s="182">
        <v>2</v>
      </c>
      <c r="Y41" s="179"/>
      <c r="Z41" s="144"/>
      <c r="AA41" s="178"/>
      <c r="AB41" s="178">
        <v>2</v>
      </c>
      <c r="AC41" s="179"/>
      <c r="AD41" s="180"/>
      <c r="AE41" s="183"/>
      <c r="AF41" s="178"/>
      <c r="AG41" s="179"/>
      <c r="AH41" s="184"/>
      <c r="AI41" s="147"/>
    </row>
    <row r="42" spans="1:35" x14ac:dyDescent="0.25">
      <c r="A42" s="123">
        <v>36</v>
      </c>
      <c r="B42" s="176" t="str">
        <f>IF(F42="","",基本情報!$C$8)</f>
        <v/>
      </c>
      <c r="C42" s="143"/>
      <c r="D42" s="143"/>
      <c r="E42" s="143"/>
      <c r="F42" s="143"/>
      <c r="G42" s="143" t="str">
        <f t="shared" si="0"/>
        <v/>
      </c>
      <c r="H42" s="143" t="str">
        <f t="shared" si="1"/>
        <v/>
      </c>
      <c r="I42" s="143"/>
      <c r="J42" s="143"/>
      <c r="K42" s="143">
        <v>2</v>
      </c>
      <c r="L42" s="171"/>
      <c r="M42" s="143"/>
      <c r="N42" s="171"/>
      <c r="O42" s="236" t="str">
        <f>基本情報!$C$4</f>
        <v>島根</v>
      </c>
      <c r="P42" s="175"/>
      <c r="Q42" s="172"/>
      <c r="R42" s="177"/>
      <c r="S42" s="175"/>
      <c r="T42" s="146">
        <v>2</v>
      </c>
      <c r="U42" s="172"/>
      <c r="V42" s="218"/>
      <c r="W42" s="143"/>
      <c r="X42" s="175">
        <v>2</v>
      </c>
      <c r="Y42" s="172"/>
      <c r="Z42" s="143"/>
      <c r="AA42" s="171"/>
      <c r="AB42" s="171">
        <v>2</v>
      </c>
      <c r="AC42" s="172"/>
      <c r="AD42" s="173"/>
      <c r="AE42" s="176"/>
      <c r="AF42" s="171"/>
      <c r="AG42" s="172"/>
      <c r="AH42" s="177"/>
      <c r="AI42" s="146"/>
    </row>
    <row r="43" spans="1:35" x14ac:dyDescent="0.25">
      <c r="A43" s="122">
        <v>37</v>
      </c>
      <c r="B43" s="183" t="str">
        <f>IF(F43="","",基本情報!$C$8)</f>
        <v/>
      </c>
      <c r="C43" s="144"/>
      <c r="D43" s="144"/>
      <c r="E43" s="144"/>
      <c r="F43" s="144"/>
      <c r="G43" s="144" t="str">
        <f t="shared" si="0"/>
        <v/>
      </c>
      <c r="H43" s="144" t="str">
        <f t="shared" si="1"/>
        <v/>
      </c>
      <c r="I43" s="144"/>
      <c r="J43" s="144"/>
      <c r="K43" s="144">
        <v>2</v>
      </c>
      <c r="L43" s="178"/>
      <c r="M43" s="144"/>
      <c r="N43" s="178"/>
      <c r="O43" s="237" t="str">
        <f>基本情報!$C$4</f>
        <v>島根</v>
      </c>
      <c r="P43" s="182"/>
      <c r="Q43" s="179"/>
      <c r="R43" s="184"/>
      <c r="S43" s="182"/>
      <c r="T43" s="147">
        <v>2</v>
      </c>
      <c r="U43" s="179"/>
      <c r="V43" s="219"/>
      <c r="W43" s="144"/>
      <c r="X43" s="182">
        <v>2</v>
      </c>
      <c r="Y43" s="179"/>
      <c r="Z43" s="144"/>
      <c r="AA43" s="178"/>
      <c r="AB43" s="178">
        <v>2</v>
      </c>
      <c r="AC43" s="179"/>
      <c r="AD43" s="180"/>
      <c r="AE43" s="183"/>
      <c r="AF43" s="178"/>
      <c r="AG43" s="179"/>
      <c r="AH43" s="184"/>
      <c r="AI43" s="147"/>
    </row>
    <row r="44" spans="1:35" x14ac:dyDescent="0.25">
      <c r="A44" s="123">
        <v>38</v>
      </c>
      <c r="B44" s="176" t="str">
        <f>IF(F44="","",基本情報!$C$8)</f>
        <v/>
      </c>
      <c r="C44" s="143"/>
      <c r="D44" s="143"/>
      <c r="E44" s="143"/>
      <c r="F44" s="143"/>
      <c r="G44" s="143" t="str">
        <f t="shared" si="0"/>
        <v/>
      </c>
      <c r="H44" s="143" t="str">
        <f t="shared" si="1"/>
        <v/>
      </c>
      <c r="I44" s="143"/>
      <c r="J44" s="143"/>
      <c r="K44" s="143">
        <v>2</v>
      </c>
      <c r="L44" s="171"/>
      <c r="M44" s="143"/>
      <c r="N44" s="171"/>
      <c r="O44" s="236" t="str">
        <f>基本情報!$C$4</f>
        <v>島根</v>
      </c>
      <c r="P44" s="175"/>
      <c r="Q44" s="172"/>
      <c r="R44" s="177"/>
      <c r="S44" s="175"/>
      <c r="T44" s="146">
        <v>2</v>
      </c>
      <c r="U44" s="172"/>
      <c r="V44" s="218"/>
      <c r="W44" s="143"/>
      <c r="X44" s="175">
        <v>2</v>
      </c>
      <c r="Y44" s="172"/>
      <c r="Z44" s="143"/>
      <c r="AA44" s="171"/>
      <c r="AB44" s="171">
        <v>2</v>
      </c>
      <c r="AC44" s="172"/>
      <c r="AD44" s="173"/>
      <c r="AE44" s="176"/>
      <c r="AF44" s="171"/>
      <c r="AG44" s="172"/>
      <c r="AH44" s="177"/>
      <c r="AI44" s="146"/>
    </row>
    <row r="45" spans="1:35" x14ac:dyDescent="0.25">
      <c r="A45" s="122">
        <v>39</v>
      </c>
      <c r="B45" s="183" t="str">
        <f>IF(F45="","",基本情報!$C$8)</f>
        <v/>
      </c>
      <c r="C45" s="144"/>
      <c r="D45" s="144"/>
      <c r="E45" s="144"/>
      <c r="F45" s="144"/>
      <c r="G45" s="144" t="str">
        <f t="shared" si="0"/>
        <v/>
      </c>
      <c r="H45" s="144" t="str">
        <f t="shared" si="1"/>
        <v/>
      </c>
      <c r="I45" s="144"/>
      <c r="J45" s="144"/>
      <c r="K45" s="144">
        <v>2</v>
      </c>
      <c r="L45" s="178"/>
      <c r="M45" s="144"/>
      <c r="N45" s="178"/>
      <c r="O45" s="237" t="str">
        <f>基本情報!$C$4</f>
        <v>島根</v>
      </c>
      <c r="P45" s="182"/>
      <c r="Q45" s="179"/>
      <c r="R45" s="184"/>
      <c r="S45" s="182"/>
      <c r="T45" s="147">
        <v>2</v>
      </c>
      <c r="U45" s="179"/>
      <c r="V45" s="219"/>
      <c r="W45" s="144"/>
      <c r="X45" s="182">
        <v>2</v>
      </c>
      <c r="Y45" s="179"/>
      <c r="Z45" s="144"/>
      <c r="AA45" s="178"/>
      <c r="AB45" s="178">
        <v>2</v>
      </c>
      <c r="AC45" s="179"/>
      <c r="AD45" s="180"/>
      <c r="AE45" s="183"/>
      <c r="AF45" s="178"/>
      <c r="AG45" s="179"/>
      <c r="AH45" s="184"/>
      <c r="AI45" s="147"/>
    </row>
    <row r="46" spans="1:35" x14ac:dyDescent="0.25">
      <c r="A46" s="243">
        <v>40</v>
      </c>
      <c r="B46" s="233" t="str">
        <f>IF(F46="","",基本情報!$C$8)</f>
        <v/>
      </c>
      <c r="C46" s="229"/>
      <c r="D46" s="229"/>
      <c r="E46" s="229"/>
      <c r="F46" s="229"/>
      <c r="G46" s="229" t="str">
        <f t="shared" si="0"/>
        <v/>
      </c>
      <c r="H46" s="229" t="str">
        <f t="shared" si="1"/>
        <v/>
      </c>
      <c r="I46" s="229"/>
      <c r="J46" s="229"/>
      <c r="K46" s="229">
        <v>2</v>
      </c>
      <c r="L46" s="231"/>
      <c r="M46" s="229"/>
      <c r="N46" s="231"/>
      <c r="O46" s="239" t="str">
        <f>基本情報!$C$4</f>
        <v>島根</v>
      </c>
      <c r="P46" s="244"/>
      <c r="Q46" s="245"/>
      <c r="R46" s="230"/>
      <c r="S46" s="244"/>
      <c r="T46" s="246">
        <v>2</v>
      </c>
      <c r="U46" s="245"/>
      <c r="V46" s="248"/>
      <c r="W46" s="229"/>
      <c r="X46" s="244">
        <v>2</v>
      </c>
      <c r="Y46" s="245"/>
      <c r="Z46" s="229"/>
      <c r="AA46" s="231"/>
      <c r="AB46" s="231">
        <v>2</v>
      </c>
      <c r="AC46" s="245"/>
      <c r="AD46" s="247"/>
      <c r="AE46" s="233"/>
      <c r="AF46" s="231"/>
      <c r="AG46" s="245"/>
      <c r="AH46" s="230"/>
      <c r="AI46" s="246"/>
    </row>
    <row r="47" spans="1:35" x14ac:dyDescent="0.25">
      <c r="A47" s="122">
        <v>41</v>
      </c>
      <c r="B47" s="144" t="str">
        <f>IF(F47="","",基本情報!$C$8)</f>
        <v/>
      </c>
      <c r="C47" s="144"/>
      <c r="D47" s="144"/>
      <c r="E47" s="144"/>
      <c r="F47" s="144"/>
      <c r="G47" s="144" t="str">
        <f t="shared" si="0"/>
        <v/>
      </c>
      <c r="H47" s="144" t="str">
        <f t="shared" si="1"/>
        <v/>
      </c>
      <c r="I47" s="144" t="str">
        <f t="shared" ref="I47:I71" si="2">IF(F47="","",ASC(PHONETIC(F47)))</f>
        <v/>
      </c>
      <c r="J47" s="144"/>
      <c r="K47" s="144">
        <v>2</v>
      </c>
      <c r="L47" s="178"/>
      <c r="M47" s="144"/>
      <c r="N47" s="178"/>
      <c r="O47" s="237" t="str">
        <f>基本情報!$C$4</f>
        <v>島根</v>
      </c>
      <c r="P47" s="183"/>
      <c r="Q47" s="144"/>
      <c r="R47" s="184"/>
      <c r="S47" s="182"/>
      <c r="T47" s="147">
        <v>2</v>
      </c>
      <c r="U47" s="179"/>
      <c r="V47" s="219"/>
      <c r="W47" s="144"/>
      <c r="X47" s="147">
        <v>2</v>
      </c>
      <c r="Y47" s="179"/>
      <c r="Z47" s="144"/>
      <c r="AA47" s="178"/>
      <c r="AB47" s="147">
        <v>2</v>
      </c>
      <c r="AC47" s="179"/>
      <c r="AD47" s="180"/>
      <c r="AE47" s="183"/>
      <c r="AF47" s="178"/>
      <c r="AG47" s="179"/>
      <c r="AH47" s="184"/>
      <c r="AI47" s="147"/>
    </row>
    <row r="48" spans="1:35" x14ac:dyDescent="0.25">
      <c r="A48" s="123">
        <v>42</v>
      </c>
      <c r="B48" s="143" t="str">
        <f>IF(F48="","",基本情報!$C$8)</f>
        <v/>
      </c>
      <c r="C48" s="143"/>
      <c r="D48" s="143"/>
      <c r="E48" s="143"/>
      <c r="F48" s="143"/>
      <c r="G48" s="143" t="str">
        <f t="shared" si="0"/>
        <v/>
      </c>
      <c r="H48" s="143" t="str">
        <f t="shared" si="1"/>
        <v/>
      </c>
      <c r="I48" s="143" t="str">
        <f t="shared" si="2"/>
        <v/>
      </c>
      <c r="J48" s="143"/>
      <c r="K48" s="143">
        <v>2</v>
      </c>
      <c r="L48" s="171"/>
      <c r="M48" s="143"/>
      <c r="N48" s="171"/>
      <c r="O48" s="236" t="str">
        <f>基本情報!$C$4</f>
        <v>島根</v>
      </c>
      <c r="P48" s="176"/>
      <c r="Q48" s="143"/>
      <c r="R48" s="177"/>
      <c r="S48" s="175"/>
      <c r="T48" s="146">
        <v>2</v>
      </c>
      <c r="U48" s="172"/>
      <c r="V48" s="218"/>
      <c r="W48" s="143"/>
      <c r="X48" s="146">
        <v>2</v>
      </c>
      <c r="Y48" s="172"/>
      <c r="Z48" s="143"/>
      <c r="AA48" s="171"/>
      <c r="AB48" s="146">
        <v>2</v>
      </c>
      <c r="AC48" s="172"/>
      <c r="AD48" s="173"/>
      <c r="AE48" s="176"/>
      <c r="AF48" s="171"/>
      <c r="AG48" s="172"/>
      <c r="AH48" s="177"/>
      <c r="AI48" s="146"/>
    </row>
    <row r="49" spans="1:35" x14ac:dyDescent="0.25">
      <c r="A49" s="122">
        <v>43</v>
      </c>
      <c r="B49" s="144" t="str">
        <f>IF(F49="","",基本情報!$C$8)</f>
        <v/>
      </c>
      <c r="C49" s="144"/>
      <c r="D49" s="144"/>
      <c r="E49" s="144"/>
      <c r="F49" s="144"/>
      <c r="G49" s="144" t="str">
        <f t="shared" si="0"/>
        <v/>
      </c>
      <c r="H49" s="144" t="str">
        <f t="shared" si="1"/>
        <v/>
      </c>
      <c r="I49" s="144" t="str">
        <f t="shared" si="2"/>
        <v/>
      </c>
      <c r="J49" s="144"/>
      <c r="K49" s="144">
        <v>2</v>
      </c>
      <c r="L49" s="178"/>
      <c r="M49" s="144"/>
      <c r="N49" s="178"/>
      <c r="O49" s="237" t="str">
        <f>基本情報!$C$4</f>
        <v>島根</v>
      </c>
      <c r="P49" s="183"/>
      <c r="Q49" s="144"/>
      <c r="R49" s="184"/>
      <c r="S49" s="182"/>
      <c r="T49" s="147">
        <v>2</v>
      </c>
      <c r="U49" s="179"/>
      <c r="V49" s="219"/>
      <c r="W49" s="144"/>
      <c r="X49" s="147">
        <v>2</v>
      </c>
      <c r="Y49" s="179"/>
      <c r="Z49" s="144"/>
      <c r="AA49" s="178"/>
      <c r="AB49" s="147">
        <v>2</v>
      </c>
      <c r="AC49" s="179"/>
      <c r="AD49" s="180"/>
      <c r="AE49" s="183"/>
      <c r="AF49" s="178"/>
      <c r="AG49" s="179"/>
      <c r="AH49" s="184"/>
      <c r="AI49" s="147"/>
    </row>
    <row r="50" spans="1:35" x14ac:dyDescent="0.25">
      <c r="A50" s="123">
        <v>44</v>
      </c>
      <c r="B50" s="143" t="str">
        <f>IF(F50="","",基本情報!$C$8)</f>
        <v/>
      </c>
      <c r="C50" s="143"/>
      <c r="D50" s="143"/>
      <c r="E50" s="143"/>
      <c r="F50" s="143"/>
      <c r="G50" s="143" t="str">
        <f t="shared" si="0"/>
        <v/>
      </c>
      <c r="H50" s="143" t="str">
        <f t="shared" si="1"/>
        <v/>
      </c>
      <c r="I50" s="143" t="str">
        <f t="shared" si="2"/>
        <v/>
      </c>
      <c r="J50" s="143"/>
      <c r="K50" s="143">
        <v>2</v>
      </c>
      <c r="L50" s="171"/>
      <c r="M50" s="143"/>
      <c r="N50" s="171"/>
      <c r="O50" s="236" t="str">
        <f>基本情報!$C$4</f>
        <v>島根</v>
      </c>
      <c r="P50" s="176"/>
      <c r="Q50" s="143"/>
      <c r="R50" s="177"/>
      <c r="S50" s="175"/>
      <c r="T50" s="146">
        <v>2</v>
      </c>
      <c r="U50" s="172"/>
      <c r="V50" s="218"/>
      <c r="W50" s="143"/>
      <c r="X50" s="146">
        <v>2</v>
      </c>
      <c r="Y50" s="172"/>
      <c r="Z50" s="143"/>
      <c r="AA50" s="171"/>
      <c r="AB50" s="146">
        <v>2</v>
      </c>
      <c r="AC50" s="172"/>
      <c r="AD50" s="173"/>
      <c r="AE50" s="176"/>
      <c r="AF50" s="171"/>
      <c r="AG50" s="172"/>
      <c r="AH50" s="177"/>
      <c r="AI50" s="146"/>
    </row>
    <row r="51" spans="1:35" x14ac:dyDescent="0.25">
      <c r="A51" s="122">
        <v>45</v>
      </c>
      <c r="B51" s="144" t="str">
        <f>IF(F51="","",基本情報!$C$8)</f>
        <v/>
      </c>
      <c r="C51" s="144"/>
      <c r="D51" s="144"/>
      <c r="E51" s="144"/>
      <c r="F51" s="144"/>
      <c r="G51" s="144" t="str">
        <f t="shared" si="0"/>
        <v/>
      </c>
      <c r="H51" s="144" t="str">
        <f t="shared" si="1"/>
        <v/>
      </c>
      <c r="I51" s="144" t="str">
        <f t="shared" si="2"/>
        <v/>
      </c>
      <c r="J51" s="144"/>
      <c r="K51" s="144">
        <v>2</v>
      </c>
      <c r="L51" s="178"/>
      <c r="M51" s="144"/>
      <c r="N51" s="178"/>
      <c r="O51" s="237" t="str">
        <f>基本情報!$C$4</f>
        <v>島根</v>
      </c>
      <c r="P51" s="183"/>
      <c r="Q51" s="144"/>
      <c r="R51" s="184"/>
      <c r="S51" s="182"/>
      <c r="T51" s="147">
        <v>2</v>
      </c>
      <c r="U51" s="179"/>
      <c r="V51" s="219"/>
      <c r="W51" s="144"/>
      <c r="X51" s="147">
        <v>2</v>
      </c>
      <c r="Y51" s="179"/>
      <c r="Z51" s="144"/>
      <c r="AA51" s="178"/>
      <c r="AB51" s="147">
        <v>2</v>
      </c>
      <c r="AC51" s="179"/>
      <c r="AD51" s="180"/>
      <c r="AE51" s="183"/>
      <c r="AF51" s="178"/>
      <c r="AG51" s="179"/>
      <c r="AH51" s="184"/>
      <c r="AI51" s="147"/>
    </row>
    <row r="52" spans="1:35" x14ac:dyDescent="0.25">
      <c r="A52" s="123">
        <v>46</v>
      </c>
      <c r="B52" s="143" t="str">
        <f>IF(F52="","",基本情報!$C$8)</f>
        <v/>
      </c>
      <c r="C52" s="143"/>
      <c r="D52" s="143"/>
      <c r="E52" s="143"/>
      <c r="F52" s="143"/>
      <c r="G52" s="143" t="str">
        <f t="shared" si="0"/>
        <v/>
      </c>
      <c r="H52" s="143" t="str">
        <f t="shared" si="1"/>
        <v/>
      </c>
      <c r="I52" s="143" t="str">
        <f t="shared" si="2"/>
        <v/>
      </c>
      <c r="J52" s="143"/>
      <c r="K52" s="143">
        <v>2</v>
      </c>
      <c r="L52" s="171"/>
      <c r="M52" s="143"/>
      <c r="N52" s="171"/>
      <c r="O52" s="236" t="str">
        <f>基本情報!$C$4</f>
        <v>島根</v>
      </c>
      <c r="P52" s="176"/>
      <c r="Q52" s="143"/>
      <c r="R52" s="177"/>
      <c r="S52" s="175"/>
      <c r="T52" s="146">
        <v>2</v>
      </c>
      <c r="U52" s="172"/>
      <c r="V52" s="218"/>
      <c r="W52" s="143"/>
      <c r="X52" s="146">
        <v>2</v>
      </c>
      <c r="Y52" s="172"/>
      <c r="Z52" s="143"/>
      <c r="AA52" s="171"/>
      <c r="AB52" s="146">
        <v>2</v>
      </c>
      <c r="AC52" s="172"/>
      <c r="AD52" s="173"/>
      <c r="AE52" s="176"/>
      <c r="AF52" s="171"/>
      <c r="AG52" s="172"/>
      <c r="AH52" s="177"/>
      <c r="AI52" s="146"/>
    </row>
    <row r="53" spans="1:35" x14ac:dyDescent="0.25">
      <c r="A53" s="122">
        <v>47</v>
      </c>
      <c r="B53" s="144" t="str">
        <f>IF(F53="","",基本情報!$C$8)</f>
        <v/>
      </c>
      <c r="C53" s="144"/>
      <c r="D53" s="144"/>
      <c r="E53" s="144"/>
      <c r="F53" s="144"/>
      <c r="G53" s="144" t="str">
        <f t="shared" si="0"/>
        <v/>
      </c>
      <c r="H53" s="144" t="str">
        <f t="shared" si="1"/>
        <v/>
      </c>
      <c r="I53" s="144" t="str">
        <f t="shared" si="2"/>
        <v/>
      </c>
      <c r="J53" s="144"/>
      <c r="K53" s="144">
        <v>2</v>
      </c>
      <c r="L53" s="178"/>
      <c r="M53" s="144"/>
      <c r="N53" s="178"/>
      <c r="O53" s="237" t="str">
        <f>基本情報!$C$4</f>
        <v>島根</v>
      </c>
      <c r="P53" s="183"/>
      <c r="Q53" s="144"/>
      <c r="R53" s="184"/>
      <c r="S53" s="182"/>
      <c r="T53" s="147">
        <v>2</v>
      </c>
      <c r="U53" s="179"/>
      <c r="V53" s="219"/>
      <c r="W53" s="144"/>
      <c r="X53" s="147">
        <v>2</v>
      </c>
      <c r="Y53" s="179"/>
      <c r="Z53" s="144"/>
      <c r="AA53" s="178"/>
      <c r="AB53" s="147">
        <v>2</v>
      </c>
      <c r="AC53" s="179"/>
      <c r="AD53" s="180"/>
      <c r="AE53" s="183"/>
      <c r="AF53" s="178"/>
      <c r="AG53" s="179"/>
      <c r="AH53" s="184"/>
      <c r="AI53" s="147"/>
    </row>
    <row r="54" spans="1:35" x14ac:dyDescent="0.25">
      <c r="A54" s="123">
        <v>48</v>
      </c>
      <c r="B54" s="143" t="str">
        <f>IF(F54="","",基本情報!$C$8)</f>
        <v/>
      </c>
      <c r="C54" s="143"/>
      <c r="D54" s="143"/>
      <c r="E54" s="143"/>
      <c r="F54" s="143"/>
      <c r="G54" s="143" t="str">
        <f t="shared" si="0"/>
        <v/>
      </c>
      <c r="H54" s="143" t="str">
        <f t="shared" si="1"/>
        <v/>
      </c>
      <c r="I54" s="143" t="str">
        <f t="shared" si="2"/>
        <v/>
      </c>
      <c r="J54" s="143"/>
      <c r="K54" s="143">
        <v>2</v>
      </c>
      <c r="L54" s="171"/>
      <c r="M54" s="143"/>
      <c r="N54" s="171"/>
      <c r="O54" s="236" t="str">
        <f>基本情報!$C$4</f>
        <v>島根</v>
      </c>
      <c r="P54" s="176"/>
      <c r="Q54" s="143"/>
      <c r="R54" s="177"/>
      <c r="S54" s="175"/>
      <c r="T54" s="146">
        <v>2</v>
      </c>
      <c r="U54" s="172"/>
      <c r="V54" s="218"/>
      <c r="W54" s="143"/>
      <c r="X54" s="146">
        <v>2</v>
      </c>
      <c r="Y54" s="172"/>
      <c r="Z54" s="143"/>
      <c r="AA54" s="171"/>
      <c r="AB54" s="146">
        <v>2</v>
      </c>
      <c r="AC54" s="172"/>
      <c r="AD54" s="173"/>
      <c r="AE54" s="176"/>
      <c r="AF54" s="171"/>
      <c r="AG54" s="172"/>
      <c r="AH54" s="177"/>
      <c r="AI54" s="146"/>
    </row>
    <row r="55" spans="1:35" ht="27.6" customHeight="1" x14ac:dyDescent="0.25">
      <c r="A55" s="122">
        <v>49</v>
      </c>
      <c r="B55" s="144" t="str">
        <f>IF(F55="","",基本情報!$C$8)</f>
        <v/>
      </c>
      <c r="C55" s="144"/>
      <c r="D55" s="144"/>
      <c r="E55" s="144"/>
      <c r="F55" s="144"/>
      <c r="G55" s="144" t="str">
        <f t="shared" si="0"/>
        <v/>
      </c>
      <c r="H55" s="144" t="str">
        <f t="shared" si="1"/>
        <v/>
      </c>
      <c r="I55" s="144" t="str">
        <f t="shared" si="2"/>
        <v/>
      </c>
      <c r="J55" s="144"/>
      <c r="K55" s="144">
        <v>2</v>
      </c>
      <c r="L55" s="178"/>
      <c r="M55" s="144"/>
      <c r="N55" s="178"/>
      <c r="O55" s="237" t="str">
        <f>基本情報!$C$4</f>
        <v>島根</v>
      </c>
      <c r="P55" s="183"/>
      <c r="Q55" s="144"/>
      <c r="R55" s="184"/>
      <c r="S55" s="182"/>
      <c r="T55" s="147">
        <v>2</v>
      </c>
      <c r="U55" s="179"/>
      <c r="V55" s="219"/>
      <c r="W55" s="144"/>
      <c r="X55" s="147">
        <v>2</v>
      </c>
      <c r="Y55" s="179"/>
      <c r="Z55" s="144"/>
      <c r="AA55" s="178"/>
      <c r="AB55" s="147">
        <v>2</v>
      </c>
      <c r="AC55" s="179"/>
      <c r="AD55" s="180"/>
      <c r="AE55" s="183"/>
      <c r="AF55" s="178"/>
      <c r="AG55" s="179"/>
      <c r="AH55" s="184"/>
      <c r="AI55" s="147"/>
    </row>
    <row r="56" spans="1:35" ht="27.6" customHeight="1" thickBot="1" x14ac:dyDescent="0.3">
      <c r="A56" s="124">
        <v>50</v>
      </c>
      <c r="B56" s="145" t="str">
        <f>IF(F56="","",基本情報!$C$8)</f>
        <v/>
      </c>
      <c r="C56" s="145"/>
      <c r="D56" s="145"/>
      <c r="E56" s="145"/>
      <c r="F56" s="145"/>
      <c r="G56" s="145" t="str">
        <f t="shared" si="0"/>
        <v/>
      </c>
      <c r="H56" s="145" t="str">
        <f t="shared" si="1"/>
        <v/>
      </c>
      <c r="I56" s="145" t="str">
        <f t="shared" si="2"/>
        <v/>
      </c>
      <c r="J56" s="145"/>
      <c r="K56" s="145">
        <v>2</v>
      </c>
      <c r="L56" s="185"/>
      <c r="M56" s="145"/>
      <c r="N56" s="185"/>
      <c r="O56" s="238" t="str">
        <f>基本情報!$C$4</f>
        <v>島根</v>
      </c>
      <c r="P56" s="190"/>
      <c r="Q56" s="145"/>
      <c r="R56" s="191"/>
      <c r="S56" s="189"/>
      <c r="T56" s="148">
        <v>2</v>
      </c>
      <c r="U56" s="186"/>
      <c r="V56" s="220"/>
      <c r="W56" s="145"/>
      <c r="X56" s="148">
        <v>2</v>
      </c>
      <c r="Y56" s="186"/>
      <c r="Z56" s="145"/>
      <c r="AA56" s="185"/>
      <c r="AB56" s="148">
        <v>2</v>
      </c>
      <c r="AC56" s="186"/>
      <c r="AD56" s="187"/>
      <c r="AE56" s="176"/>
      <c r="AF56" s="171"/>
      <c r="AG56" s="172"/>
      <c r="AH56" s="177"/>
      <c r="AI56" s="146"/>
    </row>
    <row r="57" spans="1:35" ht="27.6" customHeight="1" x14ac:dyDescent="0.25">
      <c r="A57" s="125">
        <v>51</v>
      </c>
      <c r="B57" s="142" t="str">
        <f>IF(F57="","",基本情報!$C$8)</f>
        <v/>
      </c>
      <c r="C57" s="142"/>
      <c r="D57" s="142"/>
      <c r="E57" s="142"/>
      <c r="F57" s="142"/>
      <c r="G57" s="103" t="str">
        <f t="shared" si="0"/>
        <v/>
      </c>
      <c r="H57" s="103" t="str">
        <f t="shared" si="1"/>
        <v/>
      </c>
      <c r="I57" s="142" t="str">
        <f t="shared" si="2"/>
        <v/>
      </c>
      <c r="J57" s="142"/>
      <c r="K57" s="142">
        <v>2</v>
      </c>
      <c r="L57" s="164"/>
      <c r="M57" s="142"/>
      <c r="N57" s="164"/>
      <c r="O57" s="235" t="str">
        <f>基本情報!$C$4</f>
        <v>島根</v>
      </c>
      <c r="P57" s="169"/>
      <c r="Q57" s="142"/>
      <c r="R57" s="170"/>
      <c r="S57" s="168"/>
      <c r="T57" s="149">
        <v>2</v>
      </c>
      <c r="U57" s="165"/>
      <c r="V57" s="217"/>
      <c r="W57" s="142"/>
      <c r="X57" s="149">
        <v>2</v>
      </c>
      <c r="Y57" s="165"/>
      <c r="Z57" s="142"/>
      <c r="AA57" s="164"/>
      <c r="AB57" s="149">
        <v>2</v>
      </c>
      <c r="AC57" s="165"/>
      <c r="AD57" s="166"/>
      <c r="AE57" s="183"/>
      <c r="AF57" s="178"/>
      <c r="AG57" s="179"/>
      <c r="AH57" s="184"/>
      <c r="AI57" s="147"/>
    </row>
    <row r="58" spans="1:35" ht="27.6" customHeight="1" x14ac:dyDescent="0.25">
      <c r="A58" s="123">
        <v>52</v>
      </c>
      <c r="B58" s="143" t="str">
        <f>IF(F58="","",基本情報!$C$8)</f>
        <v/>
      </c>
      <c r="C58" s="143"/>
      <c r="D58" s="143"/>
      <c r="E58" s="143"/>
      <c r="F58" s="143"/>
      <c r="G58" s="96" t="str">
        <f t="shared" si="0"/>
        <v/>
      </c>
      <c r="H58" s="96" t="str">
        <f t="shared" si="1"/>
        <v/>
      </c>
      <c r="I58" s="143" t="str">
        <f t="shared" si="2"/>
        <v/>
      </c>
      <c r="J58" s="143"/>
      <c r="K58" s="143">
        <v>2</v>
      </c>
      <c r="L58" s="171"/>
      <c r="M58" s="143"/>
      <c r="N58" s="171"/>
      <c r="O58" s="236" t="str">
        <f>基本情報!$C$4</f>
        <v>島根</v>
      </c>
      <c r="P58" s="176"/>
      <c r="Q58" s="143"/>
      <c r="R58" s="177"/>
      <c r="S58" s="175"/>
      <c r="T58" s="146">
        <v>2</v>
      </c>
      <c r="U58" s="172"/>
      <c r="V58" s="218"/>
      <c r="W58" s="143"/>
      <c r="X58" s="146">
        <v>2</v>
      </c>
      <c r="Y58" s="172"/>
      <c r="Z58" s="143"/>
      <c r="AA58" s="171"/>
      <c r="AB58" s="146">
        <v>2</v>
      </c>
      <c r="AC58" s="172"/>
      <c r="AD58" s="173"/>
      <c r="AE58" s="176"/>
      <c r="AF58" s="171"/>
      <c r="AG58" s="172"/>
      <c r="AH58" s="177"/>
      <c r="AI58" s="146"/>
    </row>
    <row r="59" spans="1:35" ht="27.6" customHeight="1" x14ac:dyDescent="0.25">
      <c r="A59" s="122">
        <v>53</v>
      </c>
      <c r="B59" s="144" t="str">
        <f>IF(F59="","",基本情報!$C$8)</f>
        <v/>
      </c>
      <c r="C59" s="144"/>
      <c r="D59" s="144"/>
      <c r="E59" s="144"/>
      <c r="F59" s="144"/>
      <c r="G59" s="95" t="str">
        <f t="shared" si="0"/>
        <v/>
      </c>
      <c r="H59" s="95" t="str">
        <f t="shared" si="1"/>
        <v/>
      </c>
      <c r="I59" s="144" t="str">
        <f t="shared" si="2"/>
        <v/>
      </c>
      <c r="J59" s="144"/>
      <c r="K59" s="144">
        <v>2</v>
      </c>
      <c r="L59" s="178"/>
      <c r="M59" s="144"/>
      <c r="N59" s="178"/>
      <c r="O59" s="237" t="str">
        <f>基本情報!$C$4</f>
        <v>島根</v>
      </c>
      <c r="P59" s="183"/>
      <c r="Q59" s="144"/>
      <c r="R59" s="184"/>
      <c r="S59" s="182"/>
      <c r="T59" s="147">
        <v>2</v>
      </c>
      <c r="U59" s="179"/>
      <c r="V59" s="219"/>
      <c r="W59" s="144"/>
      <c r="X59" s="147">
        <v>2</v>
      </c>
      <c r="Y59" s="179"/>
      <c r="Z59" s="144"/>
      <c r="AA59" s="178"/>
      <c r="AB59" s="147">
        <v>2</v>
      </c>
      <c r="AC59" s="179"/>
      <c r="AD59" s="180"/>
      <c r="AE59" s="183"/>
      <c r="AF59" s="178"/>
      <c r="AG59" s="179"/>
      <c r="AH59" s="184"/>
      <c r="AI59" s="147"/>
    </row>
    <row r="60" spans="1:35" ht="27.6" customHeight="1" x14ac:dyDescent="0.25">
      <c r="A60" s="123">
        <v>54</v>
      </c>
      <c r="B60" s="143" t="str">
        <f>IF(F60="","",基本情報!$C$8)</f>
        <v/>
      </c>
      <c r="C60" s="143"/>
      <c r="D60" s="143"/>
      <c r="E60" s="143"/>
      <c r="F60" s="143"/>
      <c r="G60" s="96" t="str">
        <f t="shared" si="0"/>
        <v/>
      </c>
      <c r="H60" s="96" t="str">
        <f t="shared" si="1"/>
        <v/>
      </c>
      <c r="I60" s="143" t="str">
        <f t="shared" si="2"/>
        <v/>
      </c>
      <c r="J60" s="143"/>
      <c r="K60" s="143">
        <v>2</v>
      </c>
      <c r="L60" s="171"/>
      <c r="M60" s="143"/>
      <c r="N60" s="171"/>
      <c r="O60" s="236" t="str">
        <f>基本情報!$C$4</f>
        <v>島根</v>
      </c>
      <c r="P60" s="176"/>
      <c r="Q60" s="143"/>
      <c r="R60" s="177"/>
      <c r="S60" s="175"/>
      <c r="T60" s="146">
        <v>2</v>
      </c>
      <c r="U60" s="172"/>
      <c r="V60" s="218"/>
      <c r="W60" s="143"/>
      <c r="X60" s="146">
        <v>2</v>
      </c>
      <c r="Y60" s="172"/>
      <c r="Z60" s="143"/>
      <c r="AA60" s="171"/>
      <c r="AB60" s="146">
        <v>2</v>
      </c>
      <c r="AC60" s="172"/>
      <c r="AD60" s="173"/>
      <c r="AE60" s="176"/>
      <c r="AF60" s="171"/>
      <c r="AG60" s="172"/>
      <c r="AH60" s="177"/>
      <c r="AI60" s="146"/>
    </row>
    <row r="61" spans="1:35" ht="27.6" customHeight="1" x14ac:dyDescent="0.25">
      <c r="A61" s="122">
        <v>55</v>
      </c>
      <c r="B61" s="144" t="str">
        <f>IF(F61="","",基本情報!$C$8)</f>
        <v/>
      </c>
      <c r="C61" s="144"/>
      <c r="D61" s="144"/>
      <c r="E61" s="144"/>
      <c r="F61" s="144"/>
      <c r="G61" s="95" t="str">
        <f t="shared" si="0"/>
        <v/>
      </c>
      <c r="H61" s="95" t="str">
        <f t="shared" si="1"/>
        <v/>
      </c>
      <c r="I61" s="144" t="str">
        <f t="shared" si="2"/>
        <v/>
      </c>
      <c r="J61" s="144"/>
      <c r="K61" s="144">
        <v>2</v>
      </c>
      <c r="L61" s="178"/>
      <c r="M61" s="144"/>
      <c r="N61" s="178"/>
      <c r="O61" s="237" t="str">
        <f>基本情報!$C$4</f>
        <v>島根</v>
      </c>
      <c r="P61" s="183"/>
      <c r="Q61" s="144"/>
      <c r="R61" s="184"/>
      <c r="S61" s="182"/>
      <c r="T61" s="147">
        <v>2</v>
      </c>
      <c r="U61" s="179"/>
      <c r="V61" s="219"/>
      <c r="W61" s="144"/>
      <c r="X61" s="147">
        <v>2</v>
      </c>
      <c r="Y61" s="179"/>
      <c r="Z61" s="144"/>
      <c r="AA61" s="178"/>
      <c r="AB61" s="147">
        <v>2</v>
      </c>
      <c r="AC61" s="179"/>
      <c r="AD61" s="180"/>
      <c r="AE61" s="183"/>
      <c r="AF61" s="178"/>
      <c r="AG61" s="179"/>
      <c r="AH61" s="184"/>
      <c r="AI61" s="147"/>
    </row>
    <row r="62" spans="1:35" ht="27.6" customHeight="1" x14ac:dyDescent="0.25">
      <c r="A62" s="123">
        <v>56</v>
      </c>
      <c r="B62" s="143" t="str">
        <f>IF(F62="","",基本情報!$C$8)</f>
        <v/>
      </c>
      <c r="C62" s="143"/>
      <c r="D62" s="143"/>
      <c r="E62" s="143"/>
      <c r="F62" s="143"/>
      <c r="G62" s="96" t="str">
        <f t="shared" si="0"/>
        <v/>
      </c>
      <c r="H62" s="96" t="str">
        <f t="shared" si="1"/>
        <v/>
      </c>
      <c r="I62" s="143" t="str">
        <f t="shared" si="2"/>
        <v/>
      </c>
      <c r="J62" s="143"/>
      <c r="K62" s="143">
        <v>2</v>
      </c>
      <c r="L62" s="171"/>
      <c r="M62" s="143"/>
      <c r="N62" s="171"/>
      <c r="O62" s="236" t="str">
        <f>基本情報!$C$4</f>
        <v>島根</v>
      </c>
      <c r="P62" s="176"/>
      <c r="Q62" s="143"/>
      <c r="R62" s="177"/>
      <c r="S62" s="175"/>
      <c r="T62" s="146">
        <v>2</v>
      </c>
      <c r="U62" s="172"/>
      <c r="V62" s="218"/>
      <c r="W62" s="143"/>
      <c r="X62" s="146">
        <v>2</v>
      </c>
      <c r="Y62" s="172"/>
      <c r="Z62" s="143"/>
      <c r="AA62" s="171"/>
      <c r="AB62" s="146">
        <v>2</v>
      </c>
      <c r="AC62" s="172"/>
      <c r="AD62" s="173"/>
      <c r="AE62" s="176"/>
      <c r="AF62" s="171"/>
      <c r="AG62" s="172"/>
      <c r="AH62" s="177"/>
      <c r="AI62" s="146"/>
    </row>
    <row r="63" spans="1:35" ht="27.6" customHeight="1" x14ac:dyDescent="0.25">
      <c r="A63" s="122">
        <v>57</v>
      </c>
      <c r="B63" s="144" t="str">
        <f>IF(F63="","",基本情報!$C$8)</f>
        <v/>
      </c>
      <c r="C63" s="144"/>
      <c r="D63" s="144"/>
      <c r="E63" s="144"/>
      <c r="F63" s="144"/>
      <c r="G63" s="95" t="str">
        <f t="shared" si="0"/>
        <v/>
      </c>
      <c r="H63" s="95" t="str">
        <f t="shared" si="1"/>
        <v/>
      </c>
      <c r="I63" s="144" t="str">
        <f t="shared" si="2"/>
        <v/>
      </c>
      <c r="J63" s="144"/>
      <c r="K63" s="144">
        <v>2</v>
      </c>
      <c r="L63" s="178"/>
      <c r="M63" s="144"/>
      <c r="N63" s="178"/>
      <c r="O63" s="237" t="str">
        <f>基本情報!$C$4</f>
        <v>島根</v>
      </c>
      <c r="P63" s="183"/>
      <c r="Q63" s="144"/>
      <c r="R63" s="184"/>
      <c r="S63" s="182"/>
      <c r="T63" s="147">
        <v>2</v>
      </c>
      <c r="U63" s="179"/>
      <c r="V63" s="219"/>
      <c r="W63" s="144"/>
      <c r="X63" s="147">
        <v>2</v>
      </c>
      <c r="Y63" s="179"/>
      <c r="Z63" s="144"/>
      <c r="AA63" s="178"/>
      <c r="AB63" s="147">
        <v>2</v>
      </c>
      <c r="AC63" s="179"/>
      <c r="AD63" s="180"/>
      <c r="AE63" s="183"/>
      <c r="AF63" s="178"/>
      <c r="AG63" s="179"/>
      <c r="AH63" s="184"/>
      <c r="AI63" s="147"/>
    </row>
    <row r="64" spans="1:35" ht="27.6" customHeight="1" x14ac:dyDescent="0.25">
      <c r="A64" s="123">
        <v>58</v>
      </c>
      <c r="B64" s="143" t="str">
        <f>IF(F64="","",基本情報!$C$8)</f>
        <v/>
      </c>
      <c r="C64" s="143"/>
      <c r="D64" s="143"/>
      <c r="E64" s="143"/>
      <c r="F64" s="143"/>
      <c r="G64" s="96" t="str">
        <f t="shared" si="0"/>
        <v/>
      </c>
      <c r="H64" s="96" t="str">
        <f t="shared" si="1"/>
        <v/>
      </c>
      <c r="I64" s="143" t="str">
        <f t="shared" si="2"/>
        <v/>
      </c>
      <c r="J64" s="143"/>
      <c r="K64" s="143">
        <v>2</v>
      </c>
      <c r="L64" s="171"/>
      <c r="M64" s="143"/>
      <c r="N64" s="171"/>
      <c r="O64" s="236" t="str">
        <f>基本情報!$C$4</f>
        <v>島根</v>
      </c>
      <c r="P64" s="176"/>
      <c r="Q64" s="143"/>
      <c r="R64" s="177"/>
      <c r="S64" s="175"/>
      <c r="T64" s="146">
        <v>2</v>
      </c>
      <c r="U64" s="172"/>
      <c r="V64" s="218"/>
      <c r="W64" s="143"/>
      <c r="X64" s="146">
        <v>2</v>
      </c>
      <c r="Y64" s="172"/>
      <c r="Z64" s="143"/>
      <c r="AA64" s="171"/>
      <c r="AB64" s="146">
        <v>2</v>
      </c>
      <c r="AC64" s="172"/>
      <c r="AD64" s="173"/>
      <c r="AE64" s="176"/>
      <c r="AF64" s="171"/>
      <c r="AG64" s="172"/>
      <c r="AH64" s="177"/>
      <c r="AI64" s="146"/>
    </row>
    <row r="65" spans="1:36" ht="27.6" customHeight="1" x14ac:dyDescent="0.25">
      <c r="A65" s="122">
        <v>59</v>
      </c>
      <c r="B65" s="144" t="str">
        <f>IF(F65="","",基本情報!$C$8)</f>
        <v/>
      </c>
      <c r="C65" s="144"/>
      <c r="D65" s="144"/>
      <c r="E65" s="144"/>
      <c r="F65" s="144"/>
      <c r="G65" s="95" t="str">
        <f t="shared" si="0"/>
        <v/>
      </c>
      <c r="H65" s="95" t="str">
        <f t="shared" si="1"/>
        <v/>
      </c>
      <c r="I65" s="144" t="str">
        <f t="shared" si="2"/>
        <v/>
      </c>
      <c r="J65" s="144"/>
      <c r="K65" s="144">
        <v>2</v>
      </c>
      <c r="L65" s="178"/>
      <c r="M65" s="144"/>
      <c r="N65" s="178"/>
      <c r="O65" s="237" t="str">
        <f>基本情報!$C$4</f>
        <v>島根</v>
      </c>
      <c r="P65" s="183"/>
      <c r="Q65" s="144"/>
      <c r="R65" s="184"/>
      <c r="S65" s="182"/>
      <c r="T65" s="147">
        <v>2</v>
      </c>
      <c r="U65" s="179"/>
      <c r="V65" s="219"/>
      <c r="W65" s="144"/>
      <c r="X65" s="147">
        <v>2</v>
      </c>
      <c r="Y65" s="179"/>
      <c r="Z65" s="144"/>
      <c r="AA65" s="178"/>
      <c r="AB65" s="147">
        <v>2</v>
      </c>
      <c r="AC65" s="179"/>
      <c r="AD65" s="180"/>
      <c r="AE65" s="183"/>
      <c r="AF65" s="178"/>
      <c r="AG65" s="179"/>
      <c r="AH65" s="184"/>
      <c r="AI65" s="147"/>
    </row>
    <row r="66" spans="1:36" ht="27.6" customHeight="1" x14ac:dyDescent="0.25">
      <c r="A66" s="123">
        <v>60</v>
      </c>
      <c r="B66" s="143" t="str">
        <f>IF(F66="","",基本情報!$C$8)</f>
        <v/>
      </c>
      <c r="C66" s="143"/>
      <c r="D66" s="143"/>
      <c r="E66" s="143"/>
      <c r="F66" s="143"/>
      <c r="G66" s="96" t="str">
        <f t="shared" si="0"/>
        <v/>
      </c>
      <c r="H66" s="96" t="str">
        <f t="shared" si="1"/>
        <v/>
      </c>
      <c r="I66" s="143" t="str">
        <f t="shared" si="2"/>
        <v/>
      </c>
      <c r="J66" s="143"/>
      <c r="K66" s="143">
        <v>2</v>
      </c>
      <c r="L66" s="171"/>
      <c r="M66" s="143"/>
      <c r="N66" s="171"/>
      <c r="O66" s="236" t="str">
        <f>基本情報!$C$4</f>
        <v>島根</v>
      </c>
      <c r="P66" s="176"/>
      <c r="Q66" s="143"/>
      <c r="R66" s="177"/>
      <c r="S66" s="175"/>
      <c r="T66" s="146">
        <v>2</v>
      </c>
      <c r="U66" s="172"/>
      <c r="V66" s="218"/>
      <c r="W66" s="143"/>
      <c r="X66" s="146">
        <v>2</v>
      </c>
      <c r="Y66" s="172"/>
      <c r="Z66" s="143"/>
      <c r="AA66" s="171"/>
      <c r="AB66" s="146">
        <v>2</v>
      </c>
      <c r="AC66" s="172"/>
      <c r="AD66" s="173"/>
      <c r="AE66" s="176"/>
      <c r="AF66" s="171"/>
      <c r="AG66" s="172"/>
      <c r="AH66" s="177"/>
      <c r="AI66" s="146"/>
    </row>
    <row r="67" spans="1:36" ht="27.6" customHeight="1" x14ac:dyDescent="0.25">
      <c r="A67" s="122">
        <v>61</v>
      </c>
      <c r="B67" s="144" t="str">
        <f>IF(F67="","",基本情報!$C$8)</f>
        <v/>
      </c>
      <c r="C67" s="144"/>
      <c r="D67" s="144"/>
      <c r="E67" s="144"/>
      <c r="F67" s="144"/>
      <c r="G67" s="95" t="str">
        <f t="shared" si="0"/>
        <v/>
      </c>
      <c r="H67" s="95" t="str">
        <f t="shared" si="1"/>
        <v/>
      </c>
      <c r="I67" s="144" t="str">
        <f t="shared" si="2"/>
        <v/>
      </c>
      <c r="J67" s="144"/>
      <c r="K67" s="144">
        <v>2</v>
      </c>
      <c r="L67" s="178"/>
      <c r="M67" s="144"/>
      <c r="N67" s="178"/>
      <c r="O67" s="237" t="str">
        <f>基本情報!$C$4</f>
        <v>島根</v>
      </c>
      <c r="P67" s="183"/>
      <c r="Q67" s="144"/>
      <c r="R67" s="184"/>
      <c r="S67" s="182"/>
      <c r="T67" s="147">
        <v>2</v>
      </c>
      <c r="U67" s="179"/>
      <c r="V67" s="219"/>
      <c r="W67" s="144"/>
      <c r="X67" s="147">
        <v>2</v>
      </c>
      <c r="Y67" s="179"/>
      <c r="Z67" s="144"/>
      <c r="AA67" s="178"/>
      <c r="AB67" s="147">
        <v>2</v>
      </c>
      <c r="AC67" s="179"/>
      <c r="AD67" s="180"/>
      <c r="AE67" s="183"/>
      <c r="AF67" s="178"/>
      <c r="AG67" s="179"/>
      <c r="AH67" s="184"/>
      <c r="AI67" s="147"/>
    </row>
    <row r="68" spans="1:36" ht="27.6" customHeight="1" x14ac:dyDescent="0.25">
      <c r="A68" s="123">
        <v>62</v>
      </c>
      <c r="B68" s="143" t="str">
        <f>IF(F68="","",基本情報!$C$8)</f>
        <v/>
      </c>
      <c r="C68" s="143"/>
      <c r="D68" s="143"/>
      <c r="E68" s="143"/>
      <c r="F68" s="143"/>
      <c r="G68" s="96" t="str">
        <f t="shared" si="0"/>
        <v/>
      </c>
      <c r="H68" s="96" t="str">
        <f t="shared" si="1"/>
        <v/>
      </c>
      <c r="I68" s="143" t="str">
        <f t="shared" si="2"/>
        <v/>
      </c>
      <c r="J68" s="143"/>
      <c r="K68" s="143">
        <v>2</v>
      </c>
      <c r="L68" s="171"/>
      <c r="M68" s="143"/>
      <c r="N68" s="171"/>
      <c r="O68" s="236" t="str">
        <f>基本情報!$C$4</f>
        <v>島根</v>
      </c>
      <c r="P68" s="176"/>
      <c r="Q68" s="143"/>
      <c r="R68" s="177"/>
      <c r="S68" s="175"/>
      <c r="T68" s="146">
        <v>2</v>
      </c>
      <c r="U68" s="172"/>
      <c r="V68" s="218"/>
      <c r="W68" s="143"/>
      <c r="X68" s="146">
        <v>2</v>
      </c>
      <c r="Y68" s="172"/>
      <c r="Z68" s="143"/>
      <c r="AA68" s="171"/>
      <c r="AB68" s="146">
        <v>2</v>
      </c>
      <c r="AC68" s="172"/>
      <c r="AD68" s="173"/>
      <c r="AE68" s="176"/>
      <c r="AF68" s="171"/>
      <c r="AG68" s="172"/>
      <c r="AH68" s="177"/>
      <c r="AI68" s="146"/>
    </row>
    <row r="69" spans="1:36" ht="27.6" customHeight="1" x14ac:dyDescent="0.25">
      <c r="A69" s="122">
        <v>63</v>
      </c>
      <c r="B69" s="144" t="str">
        <f>IF(F69="","",基本情報!$C$8)</f>
        <v/>
      </c>
      <c r="C69" s="144"/>
      <c r="D69" s="144"/>
      <c r="E69" s="144"/>
      <c r="F69" s="144"/>
      <c r="G69" s="95" t="str">
        <f t="shared" si="0"/>
        <v/>
      </c>
      <c r="H69" s="95" t="str">
        <f t="shared" si="1"/>
        <v/>
      </c>
      <c r="I69" s="144" t="str">
        <f t="shared" si="2"/>
        <v/>
      </c>
      <c r="J69" s="144"/>
      <c r="K69" s="144">
        <v>2</v>
      </c>
      <c r="L69" s="178"/>
      <c r="M69" s="144"/>
      <c r="N69" s="178"/>
      <c r="O69" s="237" t="str">
        <f>基本情報!$C$4</f>
        <v>島根</v>
      </c>
      <c r="P69" s="183"/>
      <c r="Q69" s="144"/>
      <c r="R69" s="184"/>
      <c r="S69" s="182"/>
      <c r="T69" s="147">
        <v>2</v>
      </c>
      <c r="U69" s="179"/>
      <c r="V69" s="219"/>
      <c r="W69" s="144"/>
      <c r="X69" s="147">
        <v>2</v>
      </c>
      <c r="Y69" s="179"/>
      <c r="Z69" s="144"/>
      <c r="AA69" s="178"/>
      <c r="AB69" s="147">
        <v>2</v>
      </c>
      <c r="AC69" s="179"/>
      <c r="AD69" s="180"/>
      <c r="AE69" s="183"/>
      <c r="AF69" s="178"/>
      <c r="AG69" s="179"/>
      <c r="AH69" s="184"/>
      <c r="AI69" s="147"/>
    </row>
    <row r="70" spans="1:36" ht="27.6" customHeight="1" x14ac:dyDescent="0.25">
      <c r="A70" s="123">
        <v>64</v>
      </c>
      <c r="B70" s="143" t="str">
        <f>IF(F70="","",基本情報!$C$8)</f>
        <v/>
      </c>
      <c r="C70" s="143"/>
      <c r="D70" s="143"/>
      <c r="E70" s="143"/>
      <c r="F70" s="143"/>
      <c r="G70" s="96" t="str">
        <f t="shared" si="0"/>
        <v/>
      </c>
      <c r="H70" s="96" t="str">
        <f t="shared" si="1"/>
        <v/>
      </c>
      <c r="I70" s="143" t="str">
        <f t="shared" si="2"/>
        <v/>
      </c>
      <c r="J70" s="143"/>
      <c r="K70" s="143">
        <v>2</v>
      </c>
      <c r="L70" s="171"/>
      <c r="M70" s="143"/>
      <c r="N70" s="171"/>
      <c r="O70" s="236" t="str">
        <f>基本情報!$C$4</f>
        <v>島根</v>
      </c>
      <c r="P70" s="176"/>
      <c r="Q70" s="143"/>
      <c r="R70" s="177"/>
      <c r="S70" s="175"/>
      <c r="T70" s="146">
        <v>2</v>
      </c>
      <c r="U70" s="172"/>
      <c r="V70" s="218"/>
      <c r="W70" s="143"/>
      <c r="X70" s="146">
        <v>2</v>
      </c>
      <c r="Y70" s="172"/>
      <c r="Z70" s="143"/>
      <c r="AA70" s="171"/>
      <c r="AB70" s="146">
        <v>2</v>
      </c>
      <c r="AC70" s="172"/>
      <c r="AD70" s="173"/>
      <c r="AE70" s="176"/>
      <c r="AF70" s="171"/>
      <c r="AG70" s="172"/>
      <c r="AH70" s="177"/>
      <c r="AI70" s="146"/>
    </row>
    <row r="71" spans="1:36" ht="27.6" customHeight="1" x14ac:dyDescent="0.25">
      <c r="A71" s="122">
        <v>65</v>
      </c>
      <c r="B71" s="144" t="str">
        <f>IF(F71="","",基本情報!$C$8)</f>
        <v/>
      </c>
      <c r="C71" s="144"/>
      <c r="D71" s="144"/>
      <c r="E71" s="144"/>
      <c r="F71" s="144"/>
      <c r="G71" s="95" t="str">
        <f t="shared" ref="G71:G76" si="3">IF(F71="","",ASC(PHONETIC(F71)))</f>
        <v/>
      </c>
      <c r="H71" s="95" t="str">
        <f t="shared" si="1"/>
        <v/>
      </c>
      <c r="I71" s="144" t="str">
        <f t="shared" si="2"/>
        <v/>
      </c>
      <c r="J71" s="144"/>
      <c r="K71" s="144">
        <v>2</v>
      </c>
      <c r="L71" s="178"/>
      <c r="M71" s="144"/>
      <c r="N71" s="178"/>
      <c r="O71" s="237" t="str">
        <f>基本情報!$C$4</f>
        <v>島根</v>
      </c>
      <c r="P71" s="183"/>
      <c r="Q71" s="144"/>
      <c r="R71" s="184"/>
      <c r="S71" s="182"/>
      <c r="T71" s="147">
        <v>2</v>
      </c>
      <c r="U71" s="179"/>
      <c r="V71" s="219"/>
      <c r="W71" s="144"/>
      <c r="X71" s="147">
        <v>2</v>
      </c>
      <c r="Y71" s="179"/>
      <c r="Z71" s="144"/>
      <c r="AA71" s="178"/>
      <c r="AB71" s="147">
        <v>2</v>
      </c>
      <c r="AC71" s="179"/>
      <c r="AD71" s="180"/>
      <c r="AE71" s="183"/>
      <c r="AF71" s="178"/>
      <c r="AG71" s="179"/>
      <c r="AH71" s="184"/>
      <c r="AI71" s="147"/>
    </row>
    <row r="72" spans="1:36" ht="27.6" customHeight="1" x14ac:dyDescent="0.25">
      <c r="A72" s="123">
        <v>66</v>
      </c>
      <c r="B72" s="143" t="str">
        <f>IF(F72="","",基本情報!$C$8)</f>
        <v/>
      </c>
      <c r="C72" s="143"/>
      <c r="D72" s="143"/>
      <c r="E72" s="143"/>
      <c r="F72" s="143"/>
      <c r="G72" s="96" t="str">
        <f t="shared" si="3"/>
        <v/>
      </c>
      <c r="H72" s="96" t="str">
        <f t="shared" ref="H72:H76" si="4">IF(F72="","",F72)</f>
        <v/>
      </c>
      <c r="I72" s="143" t="str">
        <f>IF(F72="","",ASC(PHONETIC(F72)))</f>
        <v/>
      </c>
      <c r="J72" s="143"/>
      <c r="K72" s="143">
        <v>2</v>
      </c>
      <c r="L72" s="171"/>
      <c r="M72" s="143"/>
      <c r="N72" s="171"/>
      <c r="O72" s="236" t="str">
        <f>基本情報!$C$4</f>
        <v>島根</v>
      </c>
      <c r="P72" s="176"/>
      <c r="Q72" s="143"/>
      <c r="R72" s="177"/>
      <c r="S72" s="175"/>
      <c r="T72" s="146">
        <v>2</v>
      </c>
      <c r="U72" s="172"/>
      <c r="V72" s="218"/>
      <c r="W72" s="143"/>
      <c r="X72" s="146">
        <v>2</v>
      </c>
      <c r="Y72" s="172"/>
      <c r="Z72" s="143"/>
      <c r="AA72" s="171"/>
      <c r="AB72" s="146">
        <v>2</v>
      </c>
      <c r="AC72" s="172"/>
      <c r="AD72" s="173"/>
      <c r="AE72" s="176"/>
      <c r="AF72" s="171"/>
      <c r="AG72" s="172"/>
      <c r="AH72" s="177"/>
      <c r="AI72" s="146"/>
    </row>
    <row r="73" spans="1:36" ht="27.6" customHeight="1" x14ac:dyDescent="0.25">
      <c r="A73" s="122">
        <v>67</v>
      </c>
      <c r="B73" s="144" t="str">
        <f>IF(F73="","",基本情報!$C$8)</f>
        <v/>
      </c>
      <c r="C73" s="144"/>
      <c r="D73" s="144"/>
      <c r="E73" s="144"/>
      <c r="F73" s="144"/>
      <c r="G73" s="95" t="str">
        <f t="shared" si="3"/>
        <v/>
      </c>
      <c r="H73" s="95" t="str">
        <f t="shared" si="4"/>
        <v/>
      </c>
      <c r="I73" s="144" t="str">
        <f>IF(F73="","",ASC(PHONETIC(F73)))</f>
        <v/>
      </c>
      <c r="J73" s="144"/>
      <c r="K73" s="144">
        <v>2</v>
      </c>
      <c r="L73" s="178"/>
      <c r="M73" s="144"/>
      <c r="N73" s="178"/>
      <c r="O73" s="237" t="str">
        <f>基本情報!$C$4</f>
        <v>島根</v>
      </c>
      <c r="P73" s="183"/>
      <c r="Q73" s="144"/>
      <c r="R73" s="184"/>
      <c r="S73" s="182"/>
      <c r="T73" s="147">
        <v>2</v>
      </c>
      <c r="U73" s="179"/>
      <c r="V73" s="219"/>
      <c r="W73" s="144"/>
      <c r="X73" s="147">
        <v>2</v>
      </c>
      <c r="Y73" s="179"/>
      <c r="Z73" s="144"/>
      <c r="AA73" s="178"/>
      <c r="AB73" s="147">
        <v>2</v>
      </c>
      <c r="AC73" s="179"/>
      <c r="AD73" s="180"/>
      <c r="AE73" s="183"/>
      <c r="AF73" s="178"/>
      <c r="AG73" s="179"/>
      <c r="AH73" s="184"/>
      <c r="AI73" s="147"/>
    </row>
    <row r="74" spans="1:36" ht="27.6" customHeight="1" x14ac:dyDescent="0.25">
      <c r="A74" s="123">
        <v>68</v>
      </c>
      <c r="B74" s="143" t="str">
        <f>IF(F74="","",基本情報!$C$8)</f>
        <v/>
      </c>
      <c r="C74" s="143"/>
      <c r="D74" s="143"/>
      <c r="E74" s="143"/>
      <c r="F74" s="143"/>
      <c r="G74" s="96" t="str">
        <f t="shared" si="3"/>
        <v/>
      </c>
      <c r="H74" s="96" t="str">
        <f t="shared" si="4"/>
        <v/>
      </c>
      <c r="I74" s="143" t="str">
        <f>IF(F74="","",ASC(PHONETIC(F74)))</f>
        <v/>
      </c>
      <c r="J74" s="143"/>
      <c r="K74" s="143">
        <v>2</v>
      </c>
      <c r="L74" s="171"/>
      <c r="M74" s="143"/>
      <c r="N74" s="171"/>
      <c r="O74" s="236" t="str">
        <f>基本情報!$C$4</f>
        <v>島根</v>
      </c>
      <c r="P74" s="176"/>
      <c r="Q74" s="143"/>
      <c r="R74" s="177"/>
      <c r="S74" s="175"/>
      <c r="T74" s="146">
        <v>2</v>
      </c>
      <c r="U74" s="172"/>
      <c r="V74" s="218"/>
      <c r="W74" s="143"/>
      <c r="X74" s="146">
        <v>2</v>
      </c>
      <c r="Y74" s="172"/>
      <c r="Z74" s="143"/>
      <c r="AA74" s="171"/>
      <c r="AB74" s="146">
        <v>2</v>
      </c>
      <c r="AC74" s="172"/>
      <c r="AD74" s="173"/>
      <c r="AE74" s="176"/>
      <c r="AF74" s="171"/>
      <c r="AG74" s="172"/>
      <c r="AH74" s="177"/>
      <c r="AI74" s="146"/>
    </row>
    <row r="75" spans="1:36" ht="27.6" customHeight="1" x14ac:dyDescent="0.25">
      <c r="A75" s="122">
        <v>69</v>
      </c>
      <c r="B75" s="144" t="str">
        <f>IF(F75="","",基本情報!$C$8)</f>
        <v/>
      </c>
      <c r="C75" s="144"/>
      <c r="D75" s="144"/>
      <c r="E75" s="144"/>
      <c r="F75" s="144"/>
      <c r="G75" s="95" t="str">
        <f t="shared" si="3"/>
        <v/>
      </c>
      <c r="H75" s="95" t="str">
        <f t="shared" si="4"/>
        <v/>
      </c>
      <c r="I75" s="144" t="str">
        <f>IF(F75="","",ASC(PHONETIC(F75)))</f>
        <v/>
      </c>
      <c r="J75" s="144"/>
      <c r="K75" s="144">
        <v>2</v>
      </c>
      <c r="L75" s="178"/>
      <c r="M75" s="144"/>
      <c r="N75" s="178"/>
      <c r="O75" s="237" t="str">
        <f>基本情報!$C$4</f>
        <v>島根</v>
      </c>
      <c r="P75" s="183"/>
      <c r="Q75" s="144"/>
      <c r="R75" s="184"/>
      <c r="S75" s="182"/>
      <c r="T75" s="147">
        <v>2</v>
      </c>
      <c r="U75" s="179"/>
      <c r="V75" s="219"/>
      <c r="W75" s="144"/>
      <c r="X75" s="147">
        <v>2</v>
      </c>
      <c r="Y75" s="179"/>
      <c r="Z75" s="144"/>
      <c r="AA75" s="178"/>
      <c r="AB75" s="147">
        <v>2</v>
      </c>
      <c r="AC75" s="179"/>
      <c r="AD75" s="180"/>
      <c r="AE75" s="183"/>
      <c r="AF75" s="178"/>
      <c r="AG75" s="179"/>
      <c r="AH75" s="184"/>
      <c r="AI75" s="147"/>
    </row>
    <row r="76" spans="1:36" ht="27.6" customHeight="1" thickBot="1" x14ac:dyDescent="0.3">
      <c r="A76" s="124">
        <v>70</v>
      </c>
      <c r="B76" s="145" t="str">
        <f>IF(F76="","",基本情報!$C$8)</f>
        <v/>
      </c>
      <c r="C76" s="145"/>
      <c r="D76" s="145"/>
      <c r="E76" s="145"/>
      <c r="F76" s="145"/>
      <c r="G76" s="112" t="str">
        <f t="shared" si="3"/>
        <v/>
      </c>
      <c r="H76" s="112" t="str">
        <f t="shared" si="4"/>
        <v/>
      </c>
      <c r="I76" s="145" t="str">
        <f>IF(F76="","",ASC(PHONETIC(F76)))</f>
        <v/>
      </c>
      <c r="J76" s="145"/>
      <c r="K76" s="145">
        <v>2</v>
      </c>
      <c r="L76" s="185"/>
      <c r="M76" s="145"/>
      <c r="N76" s="185"/>
      <c r="O76" s="238" t="str">
        <f>基本情報!$C$4</f>
        <v>島根</v>
      </c>
      <c r="P76" s="190"/>
      <c r="Q76" s="145"/>
      <c r="R76" s="191"/>
      <c r="S76" s="189"/>
      <c r="T76" s="148">
        <v>2</v>
      </c>
      <c r="U76" s="186"/>
      <c r="V76" s="220"/>
      <c r="W76" s="145"/>
      <c r="X76" s="148">
        <v>2</v>
      </c>
      <c r="Y76" s="186"/>
      <c r="Z76" s="145"/>
      <c r="AA76" s="185"/>
      <c r="AB76" s="148">
        <v>2</v>
      </c>
      <c r="AC76" s="186"/>
      <c r="AD76" s="187"/>
      <c r="AE76" s="190"/>
      <c r="AF76" s="185"/>
      <c r="AG76" s="186"/>
      <c r="AH76" s="191"/>
      <c r="AI76" s="148"/>
    </row>
    <row r="77" spans="1:36" ht="27.6" customHeight="1" x14ac:dyDescent="0.25">
      <c r="B77" s="196"/>
      <c r="C77" s="196"/>
      <c r="D77" s="196"/>
      <c r="E77" s="196"/>
      <c r="F77" s="196"/>
      <c r="I77" s="196"/>
      <c r="J77" s="196"/>
      <c r="K77" s="196"/>
      <c r="L77" s="196"/>
      <c r="M77" s="196"/>
      <c r="N77" s="196"/>
      <c r="O77" s="196"/>
      <c r="P77" s="196"/>
      <c r="Q77" s="196">
        <f>COUNTA(Q7:Q76)</f>
        <v>0</v>
      </c>
      <c r="R77" s="197"/>
      <c r="S77" s="196"/>
      <c r="T77" s="196"/>
      <c r="U77" s="196">
        <f>COUNTA(U7:U76)</f>
        <v>0</v>
      </c>
      <c r="V77" s="197"/>
      <c r="W77" s="196"/>
      <c r="X77" s="196"/>
      <c r="Y77" s="196">
        <f>COUNTA(Y7:Y76)</f>
        <v>0</v>
      </c>
      <c r="Z77" s="196"/>
      <c r="AA77" s="196"/>
      <c r="AB77" s="196"/>
      <c r="AC77">
        <f>COUNTIF($AC$7:$AC$76,"A")</f>
        <v>0</v>
      </c>
      <c r="AD77">
        <f>IF(AC77&gt;=4,1,0)</f>
        <v>0</v>
      </c>
      <c r="AE77" s="196"/>
      <c r="AF77" s="196"/>
      <c r="AG77" s="196"/>
      <c r="AH77" s="197"/>
      <c r="AI77" s="196"/>
      <c r="AJ77">
        <v>0</v>
      </c>
    </row>
    <row r="78" spans="1:36" ht="27.6" customHeight="1" x14ac:dyDescent="0.25">
      <c r="B78" s="196"/>
      <c r="C78" s="196"/>
      <c r="D78" s="196"/>
      <c r="E78" s="196"/>
      <c r="F78" s="196"/>
      <c r="I78" s="196"/>
      <c r="J78" s="196"/>
      <c r="K78" s="196"/>
      <c r="L78" s="196"/>
      <c r="M78" s="196"/>
      <c r="N78" s="196"/>
      <c r="O78" s="196"/>
      <c r="P78" s="196"/>
      <c r="Q78" s="196"/>
      <c r="R78" s="197"/>
      <c r="S78" s="196"/>
      <c r="T78" s="196"/>
      <c r="U78" s="196"/>
      <c r="V78" s="197"/>
      <c r="W78" s="196"/>
      <c r="X78" s="196"/>
      <c r="Y78" s="196"/>
      <c r="Z78" s="196"/>
      <c r="AA78" s="196"/>
      <c r="AB78" s="196"/>
      <c r="AC78">
        <f>COUNTIF($AC$7:$AC$76,"B")</f>
        <v>0</v>
      </c>
      <c r="AD78">
        <f t="shared" ref="AD78:AD80" si="5">IF(AC78&gt;=4,1,0)</f>
        <v>0</v>
      </c>
      <c r="AE78" s="196"/>
      <c r="AF78" s="196"/>
      <c r="AG78" s="196"/>
      <c r="AH78" s="197"/>
      <c r="AI78" s="196"/>
    </row>
    <row r="79" spans="1:36" ht="27.6" customHeight="1" x14ac:dyDescent="0.25">
      <c r="B79" s="196"/>
      <c r="C79" s="196"/>
      <c r="D79" s="196"/>
      <c r="E79" s="196"/>
      <c r="F79" s="196"/>
      <c r="I79" s="196"/>
      <c r="J79" s="196"/>
      <c r="K79" s="196"/>
      <c r="L79" s="196"/>
      <c r="M79" s="196"/>
      <c r="N79" s="196"/>
      <c r="O79" s="196"/>
      <c r="P79" s="196"/>
      <c r="Q79" s="196" t="s">
        <v>121</v>
      </c>
      <c r="R79" s="197"/>
      <c r="S79" s="196">
        <f>Q77+U77+Y77</f>
        <v>0</v>
      </c>
      <c r="T79" s="196"/>
      <c r="U79" s="196"/>
      <c r="V79" s="197"/>
      <c r="W79" s="196"/>
      <c r="X79" s="196"/>
      <c r="Y79" s="196"/>
      <c r="Z79" s="196"/>
      <c r="AA79" s="196"/>
      <c r="AB79" s="196"/>
      <c r="AC79">
        <f>COUNTIF($AC$7:$AC$76,"C")</f>
        <v>0</v>
      </c>
      <c r="AD79">
        <f t="shared" si="5"/>
        <v>0</v>
      </c>
      <c r="AE79" s="196"/>
      <c r="AF79" s="196"/>
      <c r="AG79" s="196"/>
      <c r="AH79" s="197"/>
      <c r="AI79" s="196"/>
    </row>
    <row r="80" spans="1:36" ht="27.6" customHeight="1" x14ac:dyDescent="0.25">
      <c r="B80" s="196"/>
      <c r="C80" s="196"/>
      <c r="D80" s="196"/>
      <c r="E80" s="196"/>
      <c r="F80" s="196"/>
      <c r="I80" s="196"/>
      <c r="J80" s="196"/>
      <c r="K80" s="196"/>
      <c r="L80" s="196"/>
      <c r="M80" s="196"/>
      <c r="N80" s="196"/>
      <c r="O80" s="196"/>
      <c r="P80" s="196"/>
      <c r="Q80" s="196"/>
      <c r="R80" s="197"/>
      <c r="S80" s="196"/>
      <c r="T80" s="196"/>
      <c r="U80" s="196"/>
      <c r="V80" s="197"/>
      <c r="W80" s="196"/>
      <c r="X80" s="196"/>
      <c r="Y80" s="196"/>
      <c r="Z80" s="196"/>
      <c r="AA80" s="196"/>
      <c r="AB80" s="196"/>
      <c r="AC80">
        <f>COUNTIF($AC$7:$AC$76,"D")</f>
        <v>0</v>
      </c>
      <c r="AD80">
        <f t="shared" si="5"/>
        <v>0</v>
      </c>
      <c r="AE80" s="196"/>
      <c r="AF80" s="196"/>
      <c r="AG80" s="196"/>
      <c r="AH80" s="197"/>
      <c r="AI80" s="196"/>
    </row>
    <row r="81" ht="27.6" customHeight="1" x14ac:dyDescent="0.25"/>
    <row r="82" ht="27.6" customHeight="1" x14ac:dyDescent="0.25"/>
    <row r="83" ht="41" customHeight="1" x14ac:dyDescent="0.25"/>
    <row r="84" ht="41" customHeight="1" x14ac:dyDescent="0.25"/>
    <row r="237" spans="36:36" x14ac:dyDescent="0.25">
      <c r="AJ237">
        <v>0</v>
      </c>
    </row>
    <row r="697" spans="36:36" x14ac:dyDescent="0.25">
      <c r="AJ697">
        <v>0</v>
      </c>
    </row>
    <row r="744" spans="36:36" x14ac:dyDescent="0.25">
      <c r="AJ744">
        <v>0</v>
      </c>
    </row>
    <row r="748" spans="36:36" x14ac:dyDescent="0.25">
      <c r="AJ748">
        <v>0</v>
      </c>
    </row>
  </sheetData>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"A,B,C,D"</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J80"/>
  <sheetViews>
    <sheetView topLeftCell="H1" workbookViewId="0">
      <selection activeCell="U11" sqref="U11"/>
    </sheetView>
  </sheetViews>
  <sheetFormatPr defaultRowHeight="12.75" x14ac:dyDescent="0.25"/>
  <cols>
    <col min="1" max="1" width="8.796875" customWidth="1"/>
    <col min="2" max="4" width="9" customWidth="1"/>
    <col min="13" max="14" width="8.79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64</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146</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x14ac:dyDescent="0.25">
      <c r="A6" s="99" t="s">
        <v>0</v>
      </c>
      <c r="B6" s="99" t="s">
        <v>1</v>
      </c>
      <c r="C6" s="99" t="s">
        <v>2</v>
      </c>
      <c r="D6" s="99" t="s">
        <v>3</v>
      </c>
      <c r="E6" s="99" t="s">
        <v>4</v>
      </c>
      <c r="F6" s="99" t="s">
        <v>5</v>
      </c>
      <c r="G6" s="99" t="s">
        <v>6</v>
      </c>
      <c r="H6" s="99" t="s">
        <v>7</v>
      </c>
      <c r="I6" s="99" t="s">
        <v>166</v>
      </c>
      <c r="J6" s="99" t="s">
        <v>175</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x14ac:dyDescent="0.25">
      <c r="A7" s="99"/>
      <c r="B7" s="132" t="str">
        <f>IF(男子名簿!B7="","",男子名簿!B7)</f>
        <v/>
      </c>
      <c r="C7" s="99"/>
      <c r="D7" s="132" t="str">
        <f>IF(男子名簿!D7="","",男子名簿!D7)</f>
        <v/>
      </c>
      <c r="E7" s="132" t="str">
        <f>IF(男子名簿!E7="","",男子名簿!E7)</f>
        <v/>
      </c>
      <c r="F7" s="132" t="str">
        <f>IF(男子名簿!F7="","",男子名簿!F7)</f>
        <v/>
      </c>
      <c r="G7" s="132" t="str">
        <f>IF(男子名簿!G7="","",男子名簿!G7)</f>
        <v/>
      </c>
      <c r="H7" s="132" t="str">
        <f>IF(男子名簿!H7="","",男子名簿!H7)</f>
        <v/>
      </c>
      <c r="I7" s="132" t="str">
        <f>IF(男子名簿!I7="","",男子名簿!I7)</f>
        <v/>
      </c>
      <c r="J7" s="132" t="str">
        <f>IF(男子名簿!J7="","",男子名簿!J7)</f>
        <v/>
      </c>
      <c r="K7" s="132">
        <f>IF(男子名簿!K7="","",男子名簿!K7)</f>
        <v>1</v>
      </c>
      <c r="L7" s="195" t="str">
        <f>IF(男子名簿!L7="","",男子名簿!L7)</f>
        <v/>
      </c>
      <c r="M7" s="195" t="str">
        <f>IF(男子名簿!M7="","",男子名簿!M7)</f>
        <v/>
      </c>
      <c r="N7" s="195" t="str">
        <f>IF(男子名簿!N7="","",男子名簿!N7)</f>
        <v/>
      </c>
      <c r="O7" s="132" t="str">
        <f>IF(男子名簿!O7="","",男子名簿!O7)</f>
        <v>島根</v>
      </c>
      <c r="P7" s="132"/>
      <c r="Q7" s="132" t="str">
        <f>IF(男子名簿!Q7="","",VLOOKUP(男子名簿!Q7,管理者シート!$B$9:$C$44,2,FALSE))</f>
        <v/>
      </c>
      <c r="R7" s="132" t="str">
        <f>IF(男子名簿!R7="","",男子名簿!R7)</f>
        <v/>
      </c>
      <c r="S7" s="132">
        <v>0</v>
      </c>
      <c r="T7" s="132">
        <v>2</v>
      </c>
      <c r="U7" s="132" t="str">
        <f>IF(男子名簿!U7="","",VLOOKUP(男子名簿!U7,管理者シート!$B$9:$C$44,2,FALSE))</f>
        <v/>
      </c>
      <c r="V7" s="132" t="str">
        <f>IF(男子名簿!V7="","",男子名簿!V7)</f>
        <v/>
      </c>
      <c r="W7" s="132">
        <v>0</v>
      </c>
      <c r="X7" s="132">
        <v>2</v>
      </c>
      <c r="Y7" s="132" t="str">
        <f>IF(男子名簿!Y7="","",VLOOKUP(男子名簿!Y7,管理者シート!$B$9:$C$27,2,FALSE))</f>
        <v/>
      </c>
      <c r="Z7" s="132" t="str">
        <f>IF(男子名簿!Z7="","",男子名簿!Z7)</f>
        <v/>
      </c>
      <c r="AA7" s="132">
        <v>0</v>
      </c>
      <c r="AB7" s="132">
        <v>2</v>
      </c>
      <c r="AC7" s="132" t="str">
        <f>IF(男子名簿!AC7="","",13)</f>
        <v/>
      </c>
      <c r="AD7" s="132" t="str">
        <f>IF(男子名簿!AD7="","",男子名簿!AD7)</f>
        <v/>
      </c>
      <c r="AE7" s="132">
        <v>0</v>
      </c>
      <c r="AF7" s="132">
        <v>2</v>
      </c>
      <c r="AG7" s="132" t="str">
        <f>IF(男子名簿!AG7="","",35)</f>
        <v/>
      </c>
      <c r="AH7" s="132" t="str">
        <f>IF(男子名簿!AH7="","",男子名簿!AH7)</f>
        <v/>
      </c>
      <c r="AI7" s="132">
        <v>0</v>
      </c>
      <c r="AJ7" s="132">
        <v>2</v>
      </c>
    </row>
    <row r="8" spans="1:36" x14ac:dyDescent="0.25">
      <c r="A8" s="99"/>
      <c r="B8" s="132" t="str">
        <f>IF(男子名簿!B8="","",男子名簿!B8)</f>
        <v/>
      </c>
      <c r="C8" s="99"/>
      <c r="D8" s="99" t="str">
        <f>IF(男子名簿!D8="","",男子名簿!D8)</f>
        <v/>
      </c>
      <c r="E8" s="132" t="str">
        <f>IF(男子名簿!E8="","",男子名簿!E8)</f>
        <v/>
      </c>
      <c r="F8" s="132" t="str">
        <f>IF(男子名簿!F8="","",男子名簿!F8)</f>
        <v/>
      </c>
      <c r="G8" s="132" t="str">
        <f>IF(男子名簿!G8="","",男子名簿!G8)</f>
        <v/>
      </c>
      <c r="H8" s="132" t="str">
        <f>IF(男子名簿!H8="","",男子名簿!H8)</f>
        <v/>
      </c>
      <c r="I8" s="132" t="str">
        <f>IF(男子名簿!I8="","",男子名簿!I8)</f>
        <v/>
      </c>
      <c r="J8" s="132" t="str">
        <f>IF(男子名簿!J8="","",男子名簿!J8)</f>
        <v/>
      </c>
      <c r="K8" s="132">
        <f>IF(男子名簿!K8="","",男子名簿!K8)</f>
        <v>1</v>
      </c>
      <c r="L8" s="195" t="str">
        <f>IF(男子名簿!L8="","",男子名簿!L8)</f>
        <v/>
      </c>
      <c r="M8" s="195" t="str">
        <f>IF(男子名簿!M8="","",男子名簿!M8)</f>
        <v/>
      </c>
      <c r="N8" s="195" t="str">
        <f>IF(男子名簿!N8="","",男子名簿!N8)</f>
        <v/>
      </c>
      <c r="O8" s="132" t="str">
        <f>IF(男子名簿!O8="","",男子名簿!O8)</f>
        <v>島根</v>
      </c>
      <c r="P8" s="132"/>
      <c r="Q8" s="132" t="str">
        <f>IF(男子名簿!Q8="","",VLOOKUP(男子名簿!Q8,管理者シート!$B$9:$C$44,2,FALSE))</f>
        <v/>
      </c>
      <c r="R8" s="132" t="str">
        <f>IF(男子名簿!R8="","",男子名簿!R8)</f>
        <v/>
      </c>
      <c r="S8" s="132">
        <v>0</v>
      </c>
      <c r="T8" s="132">
        <v>2</v>
      </c>
      <c r="U8" s="132" t="str">
        <f>IF(男子名簿!U8="","",VLOOKUP(男子名簿!U8,管理者シート!$B$9:$C$44,2,FALSE))</f>
        <v/>
      </c>
      <c r="V8" s="132" t="str">
        <f>IF(男子名簿!V8="","",男子名簿!V8)</f>
        <v/>
      </c>
      <c r="W8" s="132">
        <v>0</v>
      </c>
      <c r="X8" s="132">
        <v>2</v>
      </c>
      <c r="Y8" s="132" t="str">
        <f>IF(男子名簿!Y8="","",VLOOKUP(男子名簿!Y8,管理者シート!$B$9:$C$27,2,FALSE))</f>
        <v/>
      </c>
      <c r="Z8" s="132" t="str">
        <f>IF(男子名簿!Z8="","",男子名簿!Z8)</f>
        <v/>
      </c>
      <c r="AA8" s="132">
        <v>0</v>
      </c>
      <c r="AB8" s="132">
        <v>2</v>
      </c>
      <c r="AC8" s="132" t="str">
        <f>IF(男子名簿!AC8="","",13)</f>
        <v/>
      </c>
      <c r="AD8" s="132" t="str">
        <f>IF(男子名簿!AD8="","",男子名簿!AD8)</f>
        <v/>
      </c>
      <c r="AE8" s="132">
        <v>0</v>
      </c>
      <c r="AF8" s="132">
        <v>2</v>
      </c>
      <c r="AG8" s="132" t="str">
        <f>IF(男子名簿!AG8="","",35)</f>
        <v/>
      </c>
      <c r="AH8" s="132" t="str">
        <f>IF(男子名簿!AH8="","",男子名簿!AH8)</f>
        <v/>
      </c>
      <c r="AI8" s="132">
        <v>0</v>
      </c>
      <c r="AJ8" s="132">
        <v>2</v>
      </c>
    </row>
    <row r="9" spans="1:36" x14ac:dyDescent="0.25">
      <c r="A9" s="99"/>
      <c r="B9" s="132" t="str">
        <f>IF(男子名簿!B9="","",男子名簿!B9)</f>
        <v/>
      </c>
      <c r="C9" s="99"/>
      <c r="D9" s="99" t="str">
        <f>IF(男子名簿!D9="","",男子名簿!D9)</f>
        <v/>
      </c>
      <c r="E9" s="132" t="str">
        <f>IF(男子名簿!E9="","",男子名簿!E9)</f>
        <v/>
      </c>
      <c r="F9" s="132" t="str">
        <f>IF(男子名簿!F9="","",男子名簿!F9)</f>
        <v/>
      </c>
      <c r="G9" s="132" t="str">
        <f>IF(男子名簿!G9="","",男子名簿!G9)</f>
        <v/>
      </c>
      <c r="H9" s="132" t="str">
        <f>IF(男子名簿!H9="","",男子名簿!H9)</f>
        <v/>
      </c>
      <c r="I9" s="132" t="str">
        <f>IF(男子名簿!I9="","",男子名簿!I9)</f>
        <v/>
      </c>
      <c r="J9" s="132" t="str">
        <f>IF(男子名簿!J9="","",男子名簿!J9)</f>
        <v/>
      </c>
      <c r="K9" s="132">
        <f>IF(男子名簿!K9="","",男子名簿!K9)</f>
        <v>1</v>
      </c>
      <c r="L9" s="195" t="str">
        <f>IF(男子名簿!L9="","",男子名簿!L9)</f>
        <v/>
      </c>
      <c r="M9" s="195" t="str">
        <f>IF(男子名簿!M9="","",男子名簿!M9)</f>
        <v/>
      </c>
      <c r="N9" s="195" t="str">
        <f>IF(男子名簿!N9="","",男子名簿!N9)</f>
        <v/>
      </c>
      <c r="O9" s="132" t="str">
        <f>IF(男子名簿!O9="","",男子名簿!O9)</f>
        <v>島根</v>
      </c>
      <c r="P9" s="132"/>
      <c r="Q9" s="132" t="str">
        <f>IF(男子名簿!Q9="","",VLOOKUP(男子名簿!Q9,管理者シート!$B$9:$C$44,2,FALSE))</f>
        <v/>
      </c>
      <c r="R9" s="132" t="str">
        <f>IF(男子名簿!R9="","",男子名簿!R9)</f>
        <v/>
      </c>
      <c r="S9" s="132">
        <v>0</v>
      </c>
      <c r="T9" s="132">
        <v>2</v>
      </c>
      <c r="U9" s="132" t="str">
        <f>IF(男子名簿!U9="","",VLOOKUP(男子名簿!U9,管理者シート!$B$9:$C$44,2,FALSE))</f>
        <v/>
      </c>
      <c r="V9" s="132" t="str">
        <f>IF(男子名簿!V9="","",男子名簿!V9)</f>
        <v/>
      </c>
      <c r="W9" s="132">
        <v>0</v>
      </c>
      <c r="X9" s="132">
        <v>2</v>
      </c>
      <c r="Y9" s="132" t="str">
        <f>IF(男子名簿!Y9="","",VLOOKUP(男子名簿!Y9,管理者シート!$B$9:$C$27,2,FALSE))</f>
        <v/>
      </c>
      <c r="Z9" s="132" t="str">
        <f>IF(男子名簿!Z9="","",男子名簿!Z9)</f>
        <v/>
      </c>
      <c r="AA9" s="132">
        <v>0</v>
      </c>
      <c r="AB9" s="132">
        <v>2</v>
      </c>
      <c r="AC9" s="132" t="str">
        <f>IF(男子名簿!AC9="","",13)</f>
        <v/>
      </c>
      <c r="AD9" s="132" t="str">
        <f>IF(男子名簿!AD9="","",男子名簿!AD9)</f>
        <v/>
      </c>
      <c r="AE9" s="132">
        <v>0</v>
      </c>
      <c r="AF9" s="132">
        <v>2</v>
      </c>
      <c r="AG9" s="132" t="str">
        <f>IF(男子名簿!AG9="","",35)</f>
        <v/>
      </c>
      <c r="AH9" s="132" t="str">
        <f>IF(男子名簿!AH9="","",男子名簿!AH9)</f>
        <v/>
      </c>
      <c r="AI9" s="132">
        <v>0</v>
      </c>
      <c r="AJ9" s="132">
        <v>2</v>
      </c>
    </row>
    <row r="10" spans="1:36" x14ac:dyDescent="0.25">
      <c r="A10" s="99"/>
      <c r="B10" s="132" t="str">
        <f>IF(男子名簿!B10="","",男子名簿!B10)</f>
        <v/>
      </c>
      <c r="C10" s="99"/>
      <c r="D10" s="99" t="str">
        <f>IF(男子名簿!D10="","",男子名簿!D10)</f>
        <v/>
      </c>
      <c r="E10" s="132" t="str">
        <f>IF(男子名簿!E10="","",男子名簿!E10)</f>
        <v/>
      </c>
      <c r="F10" s="132" t="str">
        <f>IF(男子名簿!F10="","",男子名簿!F10)</f>
        <v/>
      </c>
      <c r="G10" s="132" t="str">
        <f>IF(男子名簿!G10="","",男子名簿!G10)</f>
        <v/>
      </c>
      <c r="H10" s="132" t="str">
        <f>IF(男子名簿!H10="","",男子名簿!H10)</f>
        <v/>
      </c>
      <c r="I10" s="132" t="str">
        <f>IF(男子名簿!I10="","",男子名簿!I10)</f>
        <v/>
      </c>
      <c r="J10" s="132" t="str">
        <f>IF(男子名簿!J10="","",男子名簿!J10)</f>
        <v/>
      </c>
      <c r="K10" s="132">
        <f>IF(男子名簿!K10="","",男子名簿!K10)</f>
        <v>1</v>
      </c>
      <c r="L10" s="195" t="str">
        <f>IF(男子名簿!L10="","",男子名簿!L10)</f>
        <v/>
      </c>
      <c r="M10" s="195" t="str">
        <f>IF(男子名簿!M10="","",男子名簿!M10)</f>
        <v/>
      </c>
      <c r="N10" s="195" t="str">
        <f>IF(男子名簿!N10="","",男子名簿!N10)</f>
        <v/>
      </c>
      <c r="O10" s="132" t="str">
        <f>IF(男子名簿!O10="","",男子名簿!O10)</f>
        <v>島根</v>
      </c>
      <c r="P10" s="132"/>
      <c r="Q10" s="132" t="str">
        <f>IF(男子名簿!Q10="","",VLOOKUP(男子名簿!Q10,管理者シート!$B$9:$C$44,2,FALSE))</f>
        <v/>
      </c>
      <c r="R10" s="132" t="str">
        <f>IF(男子名簿!R10="","",男子名簿!R10)</f>
        <v/>
      </c>
      <c r="S10" s="132">
        <v>0</v>
      </c>
      <c r="T10" s="132">
        <v>2</v>
      </c>
      <c r="U10" s="132" t="str">
        <f>IF(男子名簿!U10="","",VLOOKUP(男子名簿!U10,管理者シート!$B$9:$C$44,2,FALSE))</f>
        <v/>
      </c>
      <c r="V10" s="132" t="str">
        <f>IF(男子名簿!V10="","",男子名簿!V10)</f>
        <v/>
      </c>
      <c r="W10" s="132">
        <v>0</v>
      </c>
      <c r="X10" s="132">
        <v>2</v>
      </c>
      <c r="Y10" s="132" t="str">
        <f>IF(男子名簿!Y10="","",VLOOKUP(男子名簿!Y10,管理者シート!$B$9:$C$27,2,FALSE))</f>
        <v/>
      </c>
      <c r="Z10" s="132" t="str">
        <f>IF(男子名簿!Z10="","",男子名簿!Z10)</f>
        <v/>
      </c>
      <c r="AA10" s="132">
        <v>0</v>
      </c>
      <c r="AB10" s="132">
        <v>2</v>
      </c>
      <c r="AC10" s="132" t="str">
        <f>IF(男子名簿!AC10="","",13)</f>
        <v/>
      </c>
      <c r="AD10" s="132" t="str">
        <f>IF(男子名簿!AD10="","",男子名簿!AD10)</f>
        <v/>
      </c>
      <c r="AE10" s="132">
        <v>0</v>
      </c>
      <c r="AF10" s="132">
        <v>2</v>
      </c>
      <c r="AG10" s="132" t="str">
        <f>IF(男子名簿!AG10="","",35)</f>
        <v/>
      </c>
      <c r="AH10" s="132" t="str">
        <f>IF(男子名簿!AH10="","",男子名簿!AH10)</f>
        <v/>
      </c>
      <c r="AI10" s="132">
        <v>0</v>
      </c>
      <c r="AJ10" s="132">
        <v>2</v>
      </c>
    </row>
    <row r="11" spans="1:36" x14ac:dyDescent="0.25">
      <c r="A11" s="99"/>
      <c r="B11" s="132" t="str">
        <f>IF(男子名簿!B11="","",男子名簿!B11)</f>
        <v/>
      </c>
      <c r="C11" s="99"/>
      <c r="D11" s="99" t="str">
        <f>IF(男子名簿!D11="","",男子名簿!D11)</f>
        <v/>
      </c>
      <c r="E11" s="132" t="str">
        <f>IF(男子名簿!E11="","",男子名簿!E11)</f>
        <v/>
      </c>
      <c r="F11" s="132" t="str">
        <f>IF(男子名簿!F11="","",男子名簿!F11)</f>
        <v/>
      </c>
      <c r="G11" s="132" t="str">
        <f>IF(男子名簿!G11="","",男子名簿!G11)</f>
        <v/>
      </c>
      <c r="H11" s="132" t="str">
        <f>IF(男子名簿!H11="","",男子名簿!H11)</f>
        <v/>
      </c>
      <c r="I11" s="132" t="str">
        <f>IF(男子名簿!I11="","",男子名簿!I11)</f>
        <v/>
      </c>
      <c r="J11" s="132" t="str">
        <f>IF(男子名簿!J11="","",男子名簿!J11)</f>
        <v/>
      </c>
      <c r="K11" s="132">
        <f>IF(男子名簿!K11="","",男子名簿!K11)</f>
        <v>1</v>
      </c>
      <c r="L11" s="195" t="str">
        <f>IF(男子名簿!L11="","",男子名簿!L11)</f>
        <v/>
      </c>
      <c r="M11" s="195" t="str">
        <f>IF(男子名簿!M11="","",男子名簿!M11)</f>
        <v/>
      </c>
      <c r="N11" s="195" t="str">
        <f>IF(男子名簿!N11="","",男子名簿!N11)</f>
        <v/>
      </c>
      <c r="O11" s="132" t="str">
        <f>IF(男子名簿!O11="","",男子名簿!O11)</f>
        <v>島根</v>
      </c>
      <c r="P11" s="132"/>
      <c r="Q11" s="132" t="str">
        <f>IF(男子名簿!Q11="","",VLOOKUP(男子名簿!Q11,管理者シート!$B$9:$C$44,2,FALSE))</f>
        <v/>
      </c>
      <c r="R11" s="132" t="str">
        <f>IF(男子名簿!R11="","",男子名簿!R11)</f>
        <v/>
      </c>
      <c r="S11" s="132">
        <v>0</v>
      </c>
      <c r="T11" s="132">
        <v>2</v>
      </c>
      <c r="U11" s="132" t="str">
        <f>IF(男子名簿!U11="","",VLOOKUP(男子名簿!U11,管理者シート!$B$9:$C$44,2,FALSE))</f>
        <v/>
      </c>
      <c r="V11" s="132" t="str">
        <f>IF(男子名簿!V11="","",男子名簿!V11)</f>
        <v/>
      </c>
      <c r="W11" s="132">
        <v>0</v>
      </c>
      <c r="X11" s="132">
        <v>2</v>
      </c>
      <c r="Y11" s="132" t="str">
        <f>IF(男子名簿!Y11="","",VLOOKUP(男子名簿!Y11,管理者シート!$B$9:$C$27,2,FALSE))</f>
        <v/>
      </c>
      <c r="Z11" s="132" t="str">
        <f>IF(男子名簿!Z11="","",男子名簿!Z11)</f>
        <v/>
      </c>
      <c r="AA11" s="132">
        <v>0</v>
      </c>
      <c r="AB11" s="132">
        <v>2</v>
      </c>
      <c r="AC11" s="132" t="str">
        <f>IF(男子名簿!AC11="","",13)</f>
        <v/>
      </c>
      <c r="AD11" s="132" t="str">
        <f>IF(男子名簿!AD11="","",男子名簿!AD11)</f>
        <v/>
      </c>
      <c r="AE11" s="132">
        <v>0</v>
      </c>
      <c r="AF11" s="132">
        <v>2</v>
      </c>
      <c r="AG11" s="132" t="str">
        <f>IF(男子名簿!AG11="","",35)</f>
        <v/>
      </c>
      <c r="AH11" s="132" t="str">
        <f>IF(男子名簿!AH11="","",男子名簿!AH11)</f>
        <v/>
      </c>
      <c r="AI11" s="132">
        <v>0</v>
      </c>
      <c r="AJ11" s="132">
        <v>2</v>
      </c>
    </row>
    <row r="12" spans="1:36" x14ac:dyDescent="0.25">
      <c r="A12" s="99"/>
      <c r="B12" s="132" t="str">
        <f>IF(男子名簿!B12="","",男子名簿!B12)</f>
        <v/>
      </c>
      <c r="C12" s="99"/>
      <c r="D12" s="99" t="str">
        <f>IF(男子名簿!D12="","",男子名簿!D12)</f>
        <v/>
      </c>
      <c r="E12" s="132" t="str">
        <f>IF(男子名簿!E12="","",男子名簿!E12)</f>
        <v/>
      </c>
      <c r="F12" s="132" t="str">
        <f>IF(男子名簿!F12="","",男子名簿!F12)</f>
        <v/>
      </c>
      <c r="G12" s="132" t="str">
        <f>IF(男子名簿!G12="","",男子名簿!G12)</f>
        <v/>
      </c>
      <c r="H12" s="132" t="str">
        <f>IF(男子名簿!H12="","",男子名簿!H12)</f>
        <v/>
      </c>
      <c r="I12" s="132" t="str">
        <f>IF(男子名簿!I12="","",男子名簿!I12)</f>
        <v/>
      </c>
      <c r="J12" s="132" t="str">
        <f>IF(男子名簿!J12="","",男子名簿!J12)</f>
        <v/>
      </c>
      <c r="K12" s="132">
        <f>IF(男子名簿!K12="","",男子名簿!K12)</f>
        <v>1</v>
      </c>
      <c r="L12" s="195" t="str">
        <f>IF(男子名簿!L12="","",男子名簿!L12)</f>
        <v/>
      </c>
      <c r="M12" s="195" t="str">
        <f>IF(男子名簿!M12="","",男子名簿!M12)</f>
        <v/>
      </c>
      <c r="N12" s="195" t="str">
        <f>IF(男子名簿!N12="","",男子名簿!N12)</f>
        <v/>
      </c>
      <c r="O12" s="132" t="str">
        <f>IF(男子名簿!O12="","",男子名簿!O12)</f>
        <v>島根</v>
      </c>
      <c r="P12" s="132"/>
      <c r="Q12" s="132" t="str">
        <f>IF(男子名簿!Q12="","",VLOOKUP(男子名簿!Q12,管理者シート!$B$9:$C$44,2,FALSE))</f>
        <v/>
      </c>
      <c r="R12" s="132" t="str">
        <f>IF(男子名簿!R12="","",男子名簿!R12)</f>
        <v/>
      </c>
      <c r="S12" s="132">
        <v>0</v>
      </c>
      <c r="T12" s="132">
        <v>2</v>
      </c>
      <c r="U12" s="132" t="str">
        <f>IF(男子名簿!U12="","",VLOOKUP(男子名簿!U12,管理者シート!$B$9:$C$44,2,FALSE))</f>
        <v/>
      </c>
      <c r="V12" s="132" t="str">
        <f>IF(男子名簿!V12="","",男子名簿!V12)</f>
        <v/>
      </c>
      <c r="W12" s="132">
        <v>0</v>
      </c>
      <c r="X12" s="132">
        <v>2</v>
      </c>
      <c r="Y12" s="132" t="str">
        <f>IF(男子名簿!Y12="","",VLOOKUP(男子名簿!Y12,管理者シート!$B$9:$C$27,2,FALSE))</f>
        <v/>
      </c>
      <c r="Z12" s="132" t="str">
        <f>IF(男子名簿!Z12="","",男子名簿!Z12)</f>
        <v/>
      </c>
      <c r="AA12" s="132">
        <v>0</v>
      </c>
      <c r="AB12" s="132">
        <v>2</v>
      </c>
      <c r="AC12" s="132" t="str">
        <f>IF(男子名簿!AC12="","",13)</f>
        <v/>
      </c>
      <c r="AD12" s="132" t="str">
        <f>IF(男子名簿!AD12="","",男子名簿!AD12)</f>
        <v/>
      </c>
      <c r="AE12" s="132">
        <v>0</v>
      </c>
      <c r="AF12" s="132">
        <v>2</v>
      </c>
      <c r="AG12" s="132" t="str">
        <f>IF(男子名簿!AG12="","",35)</f>
        <v/>
      </c>
      <c r="AH12" s="132" t="str">
        <f>IF(男子名簿!AH12="","",男子名簿!AH12)</f>
        <v/>
      </c>
      <c r="AI12" s="132">
        <v>0</v>
      </c>
      <c r="AJ12" s="132">
        <v>2</v>
      </c>
    </row>
    <row r="13" spans="1:36" x14ac:dyDescent="0.25">
      <c r="A13" s="99"/>
      <c r="B13" s="132" t="str">
        <f>IF(男子名簿!B13="","",男子名簿!B13)</f>
        <v/>
      </c>
      <c r="C13" s="99"/>
      <c r="D13" s="99" t="str">
        <f>IF(男子名簿!D13="","",男子名簿!D13)</f>
        <v/>
      </c>
      <c r="E13" s="132" t="str">
        <f>IF(男子名簿!E13="","",男子名簿!E13)</f>
        <v/>
      </c>
      <c r="F13" s="132" t="str">
        <f>IF(男子名簿!F13="","",男子名簿!F13)</f>
        <v/>
      </c>
      <c r="G13" s="132" t="str">
        <f>IF(男子名簿!G13="","",男子名簿!G13)</f>
        <v/>
      </c>
      <c r="H13" s="132" t="str">
        <f>IF(男子名簿!H13="","",男子名簿!H13)</f>
        <v/>
      </c>
      <c r="I13" s="132" t="str">
        <f>IF(男子名簿!I13="","",男子名簿!I13)</f>
        <v/>
      </c>
      <c r="J13" s="132" t="str">
        <f>IF(男子名簿!J13="","",男子名簿!J13)</f>
        <v/>
      </c>
      <c r="K13" s="132">
        <f>IF(男子名簿!K13="","",男子名簿!K13)</f>
        <v>1</v>
      </c>
      <c r="L13" s="195" t="str">
        <f>IF(男子名簿!L13="","",男子名簿!L13)</f>
        <v/>
      </c>
      <c r="M13" s="195" t="str">
        <f>IF(男子名簿!M13="","",男子名簿!M13)</f>
        <v/>
      </c>
      <c r="N13" s="195" t="str">
        <f>IF(男子名簿!N13="","",男子名簿!N13)</f>
        <v/>
      </c>
      <c r="O13" s="132" t="str">
        <f>IF(男子名簿!O13="","",男子名簿!O13)</f>
        <v>島根</v>
      </c>
      <c r="P13" s="132"/>
      <c r="Q13" s="132" t="str">
        <f>IF(男子名簿!Q13="","",VLOOKUP(男子名簿!Q13,管理者シート!$B$9:$C$44,2,FALSE))</f>
        <v/>
      </c>
      <c r="R13" s="132" t="str">
        <f>IF(男子名簿!R13="","",男子名簿!R13)</f>
        <v/>
      </c>
      <c r="S13" s="132">
        <v>0</v>
      </c>
      <c r="T13" s="132">
        <v>2</v>
      </c>
      <c r="U13" s="132" t="str">
        <f>IF(男子名簿!U13="","",VLOOKUP(男子名簿!U13,管理者シート!$B$9:$C$44,2,FALSE))</f>
        <v/>
      </c>
      <c r="V13" s="132" t="str">
        <f>IF(男子名簿!V13="","",男子名簿!V13)</f>
        <v/>
      </c>
      <c r="W13" s="132">
        <v>0</v>
      </c>
      <c r="X13" s="132">
        <v>2</v>
      </c>
      <c r="Y13" s="132" t="str">
        <f>IF(男子名簿!Y13="","",VLOOKUP(男子名簿!Y13,管理者シート!$B$9:$C$27,2,FALSE))</f>
        <v/>
      </c>
      <c r="Z13" s="132" t="str">
        <f>IF(男子名簿!Z13="","",男子名簿!Z13)</f>
        <v/>
      </c>
      <c r="AA13" s="132">
        <v>0</v>
      </c>
      <c r="AB13" s="132">
        <v>2</v>
      </c>
      <c r="AC13" s="132" t="str">
        <f>IF(男子名簿!AC13="","",13)</f>
        <v/>
      </c>
      <c r="AD13" s="132" t="str">
        <f>IF(男子名簿!AD13="","",男子名簿!AD13)</f>
        <v/>
      </c>
      <c r="AE13" s="132">
        <v>0</v>
      </c>
      <c r="AF13" s="132">
        <v>2</v>
      </c>
      <c r="AG13" s="132" t="str">
        <f>IF(男子名簿!AG13="","",35)</f>
        <v/>
      </c>
      <c r="AH13" s="132" t="str">
        <f>IF(男子名簿!AH13="","",男子名簿!AH13)</f>
        <v/>
      </c>
      <c r="AI13" s="132">
        <v>0</v>
      </c>
      <c r="AJ13" s="132">
        <v>2</v>
      </c>
    </row>
    <row r="14" spans="1:36" x14ac:dyDescent="0.25">
      <c r="A14" s="99"/>
      <c r="B14" s="132" t="str">
        <f>IF(男子名簿!B14="","",男子名簿!B14)</f>
        <v/>
      </c>
      <c r="C14" s="99"/>
      <c r="D14" s="99" t="str">
        <f>IF(男子名簿!D14="","",男子名簿!D14)</f>
        <v/>
      </c>
      <c r="E14" s="132" t="str">
        <f>IF(男子名簿!E14="","",男子名簿!E14)</f>
        <v/>
      </c>
      <c r="F14" s="132" t="str">
        <f>IF(男子名簿!F14="","",男子名簿!F14)</f>
        <v/>
      </c>
      <c r="G14" s="132" t="str">
        <f>IF(男子名簿!G14="","",男子名簿!G14)</f>
        <v/>
      </c>
      <c r="H14" s="132" t="str">
        <f>IF(男子名簿!H14="","",男子名簿!H14)</f>
        <v/>
      </c>
      <c r="I14" s="132" t="str">
        <f>IF(男子名簿!I14="","",男子名簿!I14)</f>
        <v/>
      </c>
      <c r="J14" s="132" t="str">
        <f>IF(男子名簿!J14="","",男子名簿!J14)</f>
        <v/>
      </c>
      <c r="K14" s="132">
        <f>IF(男子名簿!K14="","",男子名簿!K14)</f>
        <v>1</v>
      </c>
      <c r="L14" s="195" t="str">
        <f>IF(男子名簿!L14="","",男子名簿!L14)</f>
        <v/>
      </c>
      <c r="M14" s="195" t="str">
        <f>IF(男子名簿!M14="","",男子名簿!M14)</f>
        <v/>
      </c>
      <c r="N14" s="195" t="str">
        <f>IF(男子名簿!N14="","",男子名簿!N14)</f>
        <v/>
      </c>
      <c r="O14" s="132" t="str">
        <f>IF(男子名簿!O14="","",男子名簿!O14)</f>
        <v>島根</v>
      </c>
      <c r="P14" s="132"/>
      <c r="Q14" s="132" t="str">
        <f>IF(男子名簿!Q14="","",VLOOKUP(男子名簿!Q14,管理者シート!$B$9:$C$44,2,FALSE))</f>
        <v/>
      </c>
      <c r="R14" s="132" t="str">
        <f>IF(男子名簿!R14="","",男子名簿!R14)</f>
        <v/>
      </c>
      <c r="S14" s="132">
        <v>0</v>
      </c>
      <c r="T14" s="132">
        <v>2</v>
      </c>
      <c r="U14" s="132" t="str">
        <f>IF(男子名簿!U14="","",VLOOKUP(男子名簿!U14,管理者シート!$B$9:$C$44,2,FALSE))</f>
        <v/>
      </c>
      <c r="V14" s="132" t="str">
        <f>IF(男子名簿!V14="","",男子名簿!V14)</f>
        <v/>
      </c>
      <c r="W14" s="132">
        <v>0</v>
      </c>
      <c r="X14" s="132">
        <v>2</v>
      </c>
      <c r="Y14" s="132" t="str">
        <f>IF(男子名簿!Y14="","",VLOOKUP(男子名簿!Y14,管理者シート!$B$9:$C$27,2,FALSE))</f>
        <v/>
      </c>
      <c r="Z14" s="132" t="str">
        <f>IF(男子名簿!Z14="","",男子名簿!Z14)</f>
        <v/>
      </c>
      <c r="AA14" s="132">
        <v>0</v>
      </c>
      <c r="AB14" s="132">
        <v>2</v>
      </c>
      <c r="AC14" s="132" t="str">
        <f>IF(男子名簿!AC14="","",13)</f>
        <v/>
      </c>
      <c r="AD14" s="132" t="str">
        <f>IF(男子名簿!AD14="","",男子名簿!AD14)</f>
        <v/>
      </c>
      <c r="AE14" s="132">
        <v>0</v>
      </c>
      <c r="AF14" s="132">
        <v>2</v>
      </c>
      <c r="AG14" s="132" t="str">
        <f>IF(男子名簿!AG14="","",35)</f>
        <v/>
      </c>
      <c r="AH14" s="132" t="str">
        <f>IF(男子名簿!AH14="","",男子名簿!AH14)</f>
        <v/>
      </c>
      <c r="AI14" s="132">
        <v>0</v>
      </c>
      <c r="AJ14" s="132">
        <v>2</v>
      </c>
    </row>
    <row r="15" spans="1:36" x14ac:dyDescent="0.25">
      <c r="A15" s="99"/>
      <c r="B15" s="132" t="str">
        <f>IF(男子名簿!B15="","",男子名簿!B15)</f>
        <v/>
      </c>
      <c r="C15" s="99"/>
      <c r="D15" s="99" t="str">
        <f>IF(男子名簿!D15="","",男子名簿!D15)</f>
        <v/>
      </c>
      <c r="E15" s="132" t="str">
        <f>IF(男子名簿!E15="","",男子名簿!E15)</f>
        <v/>
      </c>
      <c r="F15" s="132" t="str">
        <f>IF(男子名簿!F15="","",男子名簿!F15)</f>
        <v/>
      </c>
      <c r="G15" s="132" t="str">
        <f>IF(男子名簿!G15="","",男子名簿!G15)</f>
        <v/>
      </c>
      <c r="H15" s="132" t="str">
        <f>IF(男子名簿!H15="","",男子名簿!H15)</f>
        <v/>
      </c>
      <c r="I15" s="132" t="str">
        <f>IF(男子名簿!I15="","",男子名簿!I15)</f>
        <v/>
      </c>
      <c r="J15" s="132" t="str">
        <f>IF(男子名簿!J15="","",男子名簿!J15)</f>
        <v/>
      </c>
      <c r="K15" s="132">
        <f>IF(男子名簿!K15="","",男子名簿!K15)</f>
        <v>1</v>
      </c>
      <c r="L15" s="195" t="str">
        <f>IF(男子名簿!L15="","",男子名簿!L15)</f>
        <v/>
      </c>
      <c r="M15" s="195" t="str">
        <f>IF(男子名簿!M15="","",男子名簿!M15)</f>
        <v/>
      </c>
      <c r="N15" s="195" t="str">
        <f>IF(男子名簿!N15="","",男子名簿!N15)</f>
        <v/>
      </c>
      <c r="O15" s="132" t="str">
        <f>IF(男子名簿!O15="","",男子名簿!O15)</f>
        <v>島根</v>
      </c>
      <c r="P15" s="132"/>
      <c r="Q15" s="132" t="str">
        <f>IF(男子名簿!Q15="","",VLOOKUP(男子名簿!Q15,管理者シート!$B$9:$C$44,2,FALSE))</f>
        <v/>
      </c>
      <c r="R15" s="132" t="str">
        <f>IF(男子名簿!R15="","",男子名簿!R15)</f>
        <v/>
      </c>
      <c r="S15" s="132">
        <v>0</v>
      </c>
      <c r="T15" s="132">
        <v>2</v>
      </c>
      <c r="U15" s="132" t="str">
        <f>IF(男子名簿!U15="","",VLOOKUP(男子名簿!U15,管理者シート!$B$9:$C$44,2,FALSE))</f>
        <v/>
      </c>
      <c r="V15" s="132" t="str">
        <f>IF(男子名簿!V15="","",男子名簿!V15)</f>
        <v/>
      </c>
      <c r="W15" s="132">
        <v>0</v>
      </c>
      <c r="X15" s="132">
        <v>2</v>
      </c>
      <c r="Y15" s="132" t="str">
        <f>IF(男子名簿!Y15="","",VLOOKUP(男子名簿!Y15,管理者シート!$B$9:$C$27,2,FALSE))</f>
        <v/>
      </c>
      <c r="Z15" s="132" t="str">
        <f>IF(男子名簿!Z15="","",男子名簿!Z15)</f>
        <v/>
      </c>
      <c r="AA15" s="132">
        <v>0</v>
      </c>
      <c r="AB15" s="132">
        <v>2</v>
      </c>
      <c r="AC15" s="132" t="str">
        <f>IF(男子名簿!AC15="","",13)</f>
        <v/>
      </c>
      <c r="AD15" s="132" t="str">
        <f>IF(男子名簿!AD15="","",男子名簿!AD15)</f>
        <v/>
      </c>
      <c r="AE15" s="132">
        <v>0</v>
      </c>
      <c r="AF15" s="132">
        <v>2</v>
      </c>
      <c r="AG15" s="132" t="str">
        <f>IF(男子名簿!AG15="","",35)</f>
        <v/>
      </c>
      <c r="AH15" s="132" t="str">
        <f>IF(男子名簿!AH15="","",男子名簿!AH15)</f>
        <v/>
      </c>
      <c r="AI15" s="132">
        <v>0</v>
      </c>
      <c r="AJ15" s="132">
        <v>2</v>
      </c>
    </row>
    <row r="16" spans="1:36" x14ac:dyDescent="0.25">
      <c r="A16" s="99"/>
      <c r="B16" s="132" t="str">
        <f>IF(男子名簿!B16="","",男子名簿!B16)</f>
        <v/>
      </c>
      <c r="C16" s="99"/>
      <c r="D16" s="99" t="str">
        <f>IF(男子名簿!D16="","",男子名簿!D16)</f>
        <v/>
      </c>
      <c r="E16" s="132" t="str">
        <f>IF(男子名簿!E16="","",男子名簿!E16)</f>
        <v/>
      </c>
      <c r="F16" s="132" t="str">
        <f>IF(男子名簿!F16="","",男子名簿!F16)</f>
        <v/>
      </c>
      <c r="G16" s="132" t="str">
        <f>IF(男子名簿!G16="","",男子名簿!G16)</f>
        <v/>
      </c>
      <c r="H16" s="132" t="str">
        <f>IF(男子名簿!H16="","",男子名簿!H16)</f>
        <v/>
      </c>
      <c r="I16" s="132" t="str">
        <f>IF(男子名簿!I16="","",男子名簿!I16)</f>
        <v/>
      </c>
      <c r="J16" s="132" t="str">
        <f>IF(男子名簿!J16="","",男子名簿!J16)</f>
        <v/>
      </c>
      <c r="K16" s="132">
        <f>IF(男子名簿!K16="","",男子名簿!K16)</f>
        <v>1</v>
      </c>
      <c r="L16" s="195" t="str">
        <f>IF(男子名簿!L16="","",男子名簿!L16)</f>
        <v/>
      </c>
      <c r="M16" s="195" t="str">
        <f>IF(男子名簿!M16="","",男子名簿!M16)</f>
        <v/>
      </c>
      <c r="N16" s="195" t="str">
        <f>IF(男子名簿!N16="","",男子名簿!N16)</f>
        <v/>
      </c>
      <c r="O16" s="132" t="str">
        <f>IF(男子名簿!O16="","",男子名簿!O16)</f>
        <v>島根</v>
      </c>
      <c r="P16" s="132"/>
      <c r="Q16" s="132" t="str">
        <f>IF(男子名簿!Q16="","",VLOOKUP(男子名簿!Q16,管理者シート!$B$9:$C$44,2,FALSE))</f>
        <v/>
      </c>
      <c r="R16" s="132" t="str">
        <f>IF(男子名簿!R16="","",男子名簿!R16)</f>
        <v/>
      </c>
      <c r="S16" s="132">
        <v>0</v>
      </c>
      <c r="T16" s="132">
        <v>2</v>
      </c>
      <c r="U16" s="132" t="str">
        <f>IF(男子名簿!U16="","",VLOOKUP(男子名簿!U16,管理者シート!$B$9:$C$44,2,FALSE))</f>
        <v/>
      </c>
      <c r="V16" s="132" t="str">
        <f>IF(男子名簿!V16="","",男子名簿!V16)</f>
        <v/>
      </c>
      <c r="W16" s="132">
        <v>0</v>
      </c>
      <c r="X16" s="132">
        <v>2</v>
      </c>
      <c r="Y16" s="132" t="str">
        <f>IF(男子名簿!Y16="","",VLOOKUP(男子名簿!Y16,管理者シート!$B$9:$C$27,2,FALSE))</f>
        <v/>
      </c>
      <c r="Z16" s="132" t="str">
        <f>IF(男子名簿!Z16="","",男子名簿!Z16)</f>
        <v/>
      </c>
      <c r="AA16" s="132">
        <v>0</v>
      </c>
      <c r="AB16" s="132">
        <v>2</v>
      </c>
      <c r="AC16" s="132" t="str">
        <f>IF(男子名簿!AC16="","",13)</f>
        <v/>
      </c>
      <c r="AD16" s="132" t="str">
        <f>IF(男子名簿!AD16="","",男子名簿!AD16)</f>
        <v/>
      </c>
      <c r="AE16" s="132">
        <v>0</v>
      </c>
      <c r="AF16" s="132">
        <v>2</v>
      </c>
      <c r="AG16" s="132" t="str">
        <f>IF(男子名簿!AG16="","",35)</f>
        <v/>
      </c>
      <c r="AH16" s="132" t="str">
        <f>IF(男子名簿!AH16="","",男子名簿!AH16)</f>
        <v/>
      </c>
      <c r="AI16" s="132">
        <v>0</v>
      </c>
      <c r="AJ16" s="132">
        <v>2</v>
      </c>
    </row>
    <row r="17" spans="1:36" x14ac:dyDescent="0.25">
      <c r="A17" s="99"/>
      <c r="B17" s="132" t="str">
        <f>IF(男子名簿!B17="","",男子名簿!B17)</f>
        <v/>
      </c>
      <c r="C17" s="99"/>
      <c r="D17" s="99" t="str">
        <f>IF(男子名簿!D17="","",男子名簿!D17)</f>
        <v/>
      </c>
      <c r="E17" s="132" t="str">
        <f>IF(男子名簿!E17="","",男子名簿!E17)</f>
        <v/>
      </c>
      <c r="F17" s="132" t="str">
        <f>IF(男子名簿!F17="","",男子名簿!F17)</f>
        <v/>
      </c>
      <c r="G17" s="132" t="str">
        <f>IF(男子名簿!G17="","",男子名簿!G17)</f>
        <v/>
      </c>
      <c r="H17" s="132" t="str">
        <f>IF(男子名簿!H17="","",男子名簿!H17)</f>
        <v/>
      </c>
      <c r="I17" s="132" t="str">
        <f>IF(男子名簿!I17="","",男子名簿!I17)</f>
        <v/>
      </c>
      <c r="J17" s="132" t="str">
        <f>IF(男子名簿!J17="","",男子名簿!J17)</f>
        <v/>
      </c>
      <c r="K17" s="132">
        <f>IF(男子名簿!K17="","",男子名簿!K17)</f>
        <v>1</v>
      </c>
      <c r="L17" s="195" t="str">
        <f>IF(男子名簿!L17="","",男子名簿!L17)</f>
        <v/>
      </c>
      <c r="M17" s="195" t="str">
        <f>IF(男子名簿!M17="","",男子名簿!M17)</f>
        <v/>
      </c>
      <c r="N17" s="195" t="str">
        <f>IF(男子名簿!N17="","",男子名簿!N17)</f>
        <v/>
      </c>
      <c r="O17" s="132" t="str">
        <f>IF(男子名簿!O17="","",男子名簿!O17)</f>
        <v>島根</v>
      </c>
      <c r="P17" s="132"/>
      <c r="Q17" s="132" t="str">
        <f>IF(男子名簿!Q17="","",VLOOKUP(男子名簿!Q17,管理者シート!$B$9:$C$44,2,FALSE))</f>
        <v/>
      </c>
      <c r="R17" s="132" t="str">
        <f>IF(男子名簿!R17="","",男子名簿!R17)</f>
        <v/>
      </c>
      <c r="S17" s="132">
        <v>0</v>
      </c>
      <c r="T17" s="132">
        <v>2</v>
      </c>
      <c r="U17" s="132" t="str">
        <f>IF(男子名簿!U17="","",VLOOKUP(男子名簿!U17,管理者シート!$B$9:$C$44,2,FALSE))</f>
        <v/>
      </c>
      <c r="V17" s="132" t="str">
        <f>IF(男子名簿!V17="","",男子名簿!V17)</f>
        <v/>
      </c>
      <c r="W17" s="132">
        <v>0</v>
      </c>
      <c r="X17" s="132">
        <v>2</v>
      </c>
      <c r="Y17" s="132" t="str">
        <f>IF(男子名簿!Y17="","",VLOOKUP(男子名簿!Y17,管理者シート!$B$9:$C$27,2,FALSE))</f>
        <v/>
      </c>
      <c r="Z17" s="132" t="str">
        <f>IF(男子名簿!Z17="","",男子名簿!Z17)</f>
        <v/>
      </c>
      <c r="AA17" s="132">
        <v>0</v>
      </c>
      <c r="AB17" s="132">
        <v>2</v>
      </c>
      <c r="AC17" s="132" t="str">
        <f>IF(男子名簿!AC17="","",13)</f>
        <v/>
      </c>
      <c r="AD17" s="132" t="str">
        <f>IF(男子名簿!AD17="","",男子名簿!AD17)</f>
        <v/>
      </c>
      <c r="AE17" s="132">
        <v>0</v>
      </c>
      <c r="AF17" s="132">
        <v>2</v>
      </c>
      <c r="AG17" s="132" t="str">
        <f>IF(男子名簿!AG17="","",35)</f>
        <v/>
      </c>
      <c r="AH17" s="132" t="str">
        <f>IF(男子名簿!AH17="","",男子名簿!AH17)</f>
        <v/>
      </c>
      <c r="AI17" s="132">
        <v>0</v>
      </c>
      <c r="AJ17" s="132">
        <v>2</v>
      </c>
    </row>
    <row r="18" spans="1:36" x14ac:dyDescent="0.25">
      <c r="A18" s="99"/>
      <c r="B18" s="132" t="str">
        <f>IF(男子名簿!B18="","",男子名簿!B18)</f>
        <v/>
      </c>
      <c r="C18" s="99"/>
      <c r="D18" s="99" t="str">
        <f>IF(男子名簿!D18="","",男子名簿!D18)</f>
        <v/>
      </c>
      <c r="E18" s="132" t="str">
        <f>IF(男子名簿!E18="","",男子名簿!E18)</f>
        <v/>
      </c>
      <c r="F18" s="132" t="str">
        <f>IF(男子名簿!F18="","",男子名簿!F18)</f>
        <v/>
      </c>
      <c r="G18" s="132" t="str">
        <f>IF(男子名簿!G18="","",男子名簿!G18)</f>
        <v/>
      </c>
      <c r="H18" s="132" t="str">
        <f>IF(男子名簿!H18="","",男子名簿!H18)</f>
        <v/>
      </c>
      <c r="I18" s="132" t="str">
        <f>IF(男子名簿!I18="","",男子名簿!I18)</f>
        <v/>
      </c>
      <c r="J18" s="132" t="str">
        <f>IF(男子名簿!J18="","",男子名簿!J18)</f>
        <v/>
      </c>
      <c r="K18" s="132">
        <f>IF(男子名簿!K18="","",男子名簿!K18)</f>
        <v>1</v>
      </c>
      <c r="L18" s="195" t="str">
        <f>IF(男子名簿!L18="","",男子名簿!L18)</f>
        <v/>
      </c>
      <c r="M18" s="195" t="str">
        <f>IF(男子名簿!M18="","",男子名簿!M18)</f>
        <v/>
      </c>
      <c r="N18" s="195" t="str">
        <f>IF(男子名簿!N18="","",男子名簿!N18)</f>
        <v/>
      </c>
      <c r="O18" s="132" t="str">
        <f>IF(男子名簿!O18="","",男子名簿!O18)</f>
        <v>島根</v>
      </c>
      <c r="P18" s="132"/>
      <c r="Q18" s="132" t="str">
        <f>IF(男子名簿!Q18="","",VLOOKUP(男子名簿!Q18,管理者シート!$B$9:$C$44,2,FALSE))</f>
        <v/>
      </c>
      <c r="R18" s="132" t="str">
        <f>IF(男子名簿!R18="","",男子名簿!R18)</f>
        <v/>
      </c>
      <c r="S18" s="132">
        <v>0</v>
      </c>
      <c r="T18" s="132">
        <v>2</v>
      </c>
      <c r="U18" s="132" t="str">
        <f>IF(男子名簿!U18="","",VLOOKUP(男子名簿!U18,管理者シート!$B$9:$C$44,2,FALSE))</f>
        <v/>
      </c>
      <c r="V18" s="132" t="str">
        <f>IF(男子名簿!V18="","",男子名簿!V18)</f>
        <v/>
      </c>
      <c r="W18" s="132">
        <v>0</v>
      </c>
      <c r="X18" s="132">
        <v>2</v>
      </c>
      <c r="Y18" s="132" t="str">
        <f>IF(男子名簿!Y18="","",VLOOKUP(男子名簿!Y18,管理者シート!$B$9:$C$27,2,FALSE))</f>
        <v/>
      </c>
      <c r="Z18" s="132" t="str">
        <f>IF(男子名簿!Z18="","",男子名簿!Z18)</f>
        <v/>
      </c>
      <c r="AA18" s="132">
        <v>0</v>
      </c>
      <c r="AB18" s="132">
        <v>2</v>
      </c>
      <c r="AC18" s="132" t="str">
        <f>IF(男子名簿!AC18="","",13)</f>
        <v/>
      </c>
      <c r="AD18" s="132" t="str">
        <f>IF(男子名簿!AD18="","",男子名簿!AD18)</f>
        <v/>
      </c>
      <c r="AE18" s="132">
        <v>0</v>
      </c>
      <c r="AF18" s="132">
        <v>2</v>
      </c>
      <c r="AG18" s="132" t="str">
        <f>IF(男子名簿!AG18="","",35)</f>
        <v/>
      </c>
      <c r="AH18" s="132" t="str">
        <f>IF(男子名簿!AH18="","",男子名簿!AH18)</f>
        <v/>
      </c>
      <c r="AI18" s="132">
        <v>0</v>
      </c>
      <c r="AJ18" s="132">
        <v>2</v>
      </c>
    </row>
    <row r="19" spans="1:36" x14ac:dyDescent="0.25">
      <c r="A19" s="99"/>
      <c r="B19" s="132" t="str">
        <f>IF(男子名簿!B19="","",男子名簿!B19)</f>
        <v/>
      </c>
      <c r="C19" s="99"/>
      <c r="D19" s="99" t="str">
        <f>IF(男子名簿!D19="","",男子名簿!D19)</f>
        <v/>
      </c>
      <c r="E19" s="132" t="str">
        <f>IF(男子名簿!E19="","",男子名簿!E19)</f>
        <v/>
      </c>
      <c r="F19" s="132" t="str">
        <f>IF(男子名簿!F19="","",男子名簿!F19)</f>
        <v/>
      </c>
      <c r="G19" s="132" t="str">
        <f>IF(男子名簿!G19="","",男子名簿!G19)</f>
        <v/>
      </c>
      <c r="H19" s="132" t="str">
        <f>IF(男子名簿!H19="","",男子名簿!H19)</f>
        <v/>
      </c>
      <c r="I19" s="132" t="str">
        <f>IF(男子名簿!I19="","",男子名簿!I19)</f>
        <v/>
      </c>
      <c r="J19" s="132" t="str">
        <f>IF(男子名簿!J19="","",男子名簿!J19)</f>
        <v/>
      </c>
      <c r="K19" s="132">
        <f>IF(男子名簿!K19="","",男子名簿!K19)</f>
        <v>1</v>
      </c>
      <c r="L19" s="195" t="str">
        <f>IF(男子名簿!L19="","",男子名簿!L19)</f>
        <v/>
      </c>
      <c r="M19" s="195" t="str">
        <f>IF(男子名簿!M19="","",男子名簿!M19)</f>
        <v/>
      </c>
      <c r="N19" s="195" t="str">
        <f>IF(男子名簿!N19="","",男子名簿!N19)</f>
        <v/>
      </c>
      <c r="O19" s="132" t="str">
        <f>IF(男子名簿!O19="","",男子名簿!O19)</f>
        <v>島根</v>
      </c>
      <c r="P19" s="132"/>
      <c r="Q19" s="132" t="str">
        <f>IF(男子名簿!Q19="","",VLOOKUP(男子名簿!Q19,管理者シート!$B$9:$C$44,2,FALSE))</f>
        <v/>
      </c>
      <c r="R19" s="132" t="str">
        <f>IF(男子名簿!R19="","",男子名簿!R19)</f>
        <v/>
      </c>
      <c r="S19" s="132">
        <v>0</v>
      </c>
      <c r="T19" s="132">
        <v>2</v>
      </c>
      <c r="U19" s="132" t="str">
        <f>IF(男子名簿!U19="","",VLOOKUP(男子名簿!U19,管理者シート!$B$9:$C$44,2,FALSE))</f>
        <v/>
      </c>
      <c r="V19" s="132" t="str">
        <f>IF(男子名簿!V19="","",男子名簿!V19)</f>
        <v/>
      </c>
      <c r="W19" s="132">
        <v>0</v>
      </c>
      <c r="X19" s="132">
        <v>2</v>
      </c>
      <c r="Y19" s="132" t="str">
        <f>IF(男子名簿!Y19="","",VLOOKUP(男子名簿!Y19,管理者シート!$B$9:$C$27,2,FALSE))</f>
        <v/>
      </c>
      <c r="Z19" s="132" t="str">
        <f>IF(男子名簿!Z19="","",男子名簿!Z19)</f>
        <v/>
      </c>
      <c r="AA19" s="132">
        <v>0</v>
      </c>
      <c r="AB19" s="132">
        <v>2</v>
      </c>
      <c r="AC19" s="132" t="str">
        <f>IF(男子名簿!AC19="","",13)</f>
        <v/>
      </c>
      <c r="AD19" s="132" t="str">
        <f>IF(男子名簿!AD19="","",男子名簿!AD19)</f>
        <v/>
      </c>
      <c r="AE19" s="132">
        <v>0</v>
      </c>
      <c r="AF19" s="132">
        <v>2</v>
      </c>
      <c r="AG19" s="132" t="str">
        <f>IF(男子名簿!AG19="","",35)</f>
        <v/>
      </c>
      <c r="AH19" s="132" t="str">
        <f>IF(男子名簿!AH19="","",男子名簿!AH19)</f>
        <v/>
      </c>
      <c r="AI19" s="132">
        <v>0</v>
      </c>
      <c r="AJ19" s="132">
        <v>2</v>
      </c>
    </row>
    <row r="20" spans="1:36" x14ac:dyDescent="0.25">
      <c r="A20" s="99"/>
      <c r="B20" s="132" t="str">
        <f>IF(男子名簿!B20="","",男子名簿!B20)</f>
        <v/>
      </c>
      <c r="C20" s="99"/>
      <c r="D20" s="99" t="str">
        <f>IF(男子名簿!D20="","",男子名簿!D20)</f>
        <v/>
      </c>
      <c r="E20" s="132" t="str">
        <f>IF(男子名簿!E20="","",男子名簿!E20)</f>
        <v/>
      </c>
      <c r="F20" s="132" t="str">
        <f>IF(男子名簿!F20="","",男子名簿!F20)</f>
        <v/>
      </c>
      <c r="G20" s="132" t="str">
        <f>IF(男子名簿!G20="","",男子名簿!G20)</f>
        <v/>
      </c>
      <c r="H20" s="132" t="str">
        <f>IF(男子名簿!H20="","",男子名簿!H20)</f>
        <v/>
      </c>
      <c r="I20" s="132" t="str">
        <f>IF(男子名簿!I20="","",男子名簿!I20)</f>
        <v/>
      </c>
      <c r="J20" s="132" t="str">
        <f>IF(男子名簿!J20="","",男子名簿!J20)</f>
        <v/>
      </c>
      <c r="K20" s="132">
        <f>IF(男子名簿!K20="","",男子名簿!K20)</f>
        <v>1</v>
      </c>
      <c r="L20" s="195" t="str">
        <f>IF(男子名簿!L20="","",男子名簿!L20)</f>
        <v/>
      </c>
      <c r="M20" s="195" t="str">
        <f>IF(男子名簿!M20="","",男子名簿!M20)</f>
        <v/>
      </c>
      <c r="N20" s="195" t="str">
        <f>IF(男子名簿!N20="","",男子名簿!N20)</f>
        <v/>
      </c>
      <c r="O20" s="132" t="str">
        <f>IF(男子名簿!O20="","",男子名簿!O20)</f>
        <v>島根</v>
      </c>
      <c r="P20" s="132"/>
      <c r="Q20" s="132" t="str">
        <f>IF(男子名簿!Q20="","",VLOOKUP(男子名簿!Q20,管理者シート!$B$9:$C$44,2,FALSE))</f>
        <v/>
      </c>
      <c r="R20" s="132" t="str">
        <f>IF(男子名簿!R20="","",男子名簿!R20)</f>
        <v/>
      </c>
      <c r="S20" s="132">
        <v>0</v>
      </c>
      <c r="T20" s="132">
        <v>2</v>
      </c>
      <c r="U20" s="132" t="str">
        <f>IF(男子名簿!U20="","",VLOOKUP(男子名簿!U20,管理者シート!$B$9:$C$44,2,FALSE))</f>
        <v/>
      </c>
      <c r="V20" s="132" t="str">
        <f>IF(男子名簿!V20="","",男子名簿!V20)</f>
        <v/>
      </c>
      <c r="W20" s="132">
        <v>0</v>
      </c>
      <c r="X20" s="132">
        <v>2</v>
      </c>
      <c r="Y20" s="132" t="str">
        <f>IF(男子名簿!Y20="","",VLOOKUP(男子名簿!Y20,管理者シート!$B$9:$C$27,2,FALSE))</f>
        <v/>
      </c>
      <c r="Z20" s="132" t="str">
        <f>IF(男子名簿!Z20="","",男子名簿!Z20)</f>
        <v/>
      </c>
      <c r="AA20" s="132">
        <v>0</v>
      </c>
      <c r="AB20" s="132">
        <v>2</v>
      </c>
      <c r="AC20" s="132" t="str">
        <f>IF(男子名簿!AC20="","",13)</f>
        <v/>
      </c>
      <c r="AD20" s="132" t="str">
        <f>IF(男子名簿!AD20="","",男子名簿!AD20)</f>
        <v/>
      </c>
      <c r="AE20" s="132">
        <v>0</v>
      </c>
      <c r="AF20" s="132">
        <v>2</v>
      </c>
      <c r="AG20" s="132" t="str">
        <f>IF(男子名簿!AG20="","",35)</f>
        <v/>
      </c>
      <c r="AH20" s="132" t="str">
        <f>IF(男子名簿!AH20="","",男子名簿!AH20)</f>
        <v/>
      </c>
      <c r="AI20" s="132">
        <v>0</v>
      </c>
      <c r="AJ20" s="132">
        <v>2</v>
      </c>
    </row>
    <row r="21" spans="1:36" x14ac:dyDescent="0.25">
      <c r="A21" s="99"/>
      <c r="B21" s="132" t="str">
        <f>IF(男子名簿!B21="","",男子名簿!B21)</f>
        <v/>
      </c>
      <c r="C21" s="99"/>
      <c r="D21" s="99" t="str">
        <f>IF(男子名簿!D21="","",男子名簿!D21)</f>
        <v/>
      </c>
      <c r="E21" s="132" t="str">
        <f>IF(男子名簿!E21="","",男子名簿!E21)</f>
        <v/>
      </c>
      <c r="F21" s="132" t="str">
        <f>IF(男子名簿!F21="","",男子名簿!F21)</f>
        <v/>
      </c>
      <c r="G21" s="132" t="str">
        <f>IF(男子名簿!G21="","",男子名簿!G21)</f>
        <v/>
      </c>
      <c r="H21" s="132" t="str">
        <f>IF(男子名簿!H21="","",男子名簿!H21)</f>
        <v/>
      </c>
      <c r="I21" s="132" t="str">
        <f>IF(男子名簿!I21="","",男子名簿!I21)</f>
        <v/>
      </c>
      <c r="J21" s="132" t="str">
        <f>IF(男子名簿!J21="","",男子名簿!J21)</f>
        <v/>
      </c>
      <c r="K21" s="132">
        <f>IF(男子名簿!K21="","",男子名簿!K21)</f>
        <v>1</v>
      </c>
      <c r="L21" s="195" t="str">
        <f>IF(男子名簿!L21="","",男子名簿!L21)</f>
        <v/>
      </c>
      <c r="M21" s="195" t="str">
        <f>IF(男子名簿!M21="","",男子名簿!M21)</f>
        <v/>
      </c>
      <c r="N21" s="195" t="str">
        <f>IF(男子名簿!N21="","",男子名簿!N21)</f>
        <v/>
      </c>
      <c r="O21" s="132" t="str">
        <f>IF(男子名簿!O21="","",男子名簿!O21)</f>
        <v>島根</v>
      </c>
      <c r="P21" s="132"/>
      <c r="Q21" s="132" t="str">
        <f>IF(男子名簿!Q21="","",VLOOKUP(男子名簿!Q21,管理者シート!$B$9:$C$44,2,FALSE))</f>
        <v/>
      </c>
      <c r="R21" s="132" t="str">
        <f>IF(男子名簿!R21="","",男子名簿!R21)</f>
        <v/>
      </c>
      <c r="S21" s="132">
        <v>0</v>
      </c>
      <c r="T21" s="132">
        <v>2</v>
      </c>
      <c r="U21" s="132" t="str">
        <f>IF(男子名簿!U21="","",VLOOKUP(男子名簿!U21,管理者シート!$B$9:$C$44,2,FALSE))</f>
        <v/>
      </c>
      <c r="V21" s="132" t="str">
        <f>IF(男子名簿!V21="","",男子名簿!V21)</f>
        <v/>
      </c>
      <c r="W21" s="132">
        <v>0</v>
      </c>
      <c r="X21" s="132">
        <v>2</v>
      </c>
      <c r="Y21" s="132" t="str">
        <f>IF(男子名簿!Y21="","",VLOOKUP(男子名簿!Y21,管理者シート!$B$9:$C$27,2,FALSE))</f>
        <v/>
      </c>
      <c r="Z21" s="132" t="str">
        <f>IF(男子名簿!Z21="","",男子名簿!Z21)</f>
        <v/>
      </c>
      <c r="AA21" s="132">
        <v>0</v>
      </c>
      <c r="AB21" s="132">
        <v>2</v>
      </c>
      <c r="AC21" s="132" t="str">
        <f>IF(男子名簿!AC21="","",13)</f>
        <v/>
      </c>
      <c r="AD21" s="132" t="str">
        <f>IF(男子名簿!AD21="","",男子名簿!AD21)</f>
        <v/>
      </c>
      <c r="AE21" s="132">
        <v>0</v>
      </c>
      <c r="AF21" s="132">
        <v>2</v>
      </c>
      <c r="AG21" s="132" t="str">
        <f>IF(男子名簿!AG21="","",35)</f>
        <v/>
      </c>
      <c r="AH21" s="132" t="str">
        <f>IF(男子名簿!AH21="","",男子名簿!AH21)</f>
        <v/>
      </c>
      <c r="AI21" s="132">
        <v>0</v>
      </c>
      <c r="AJ21" s="132">
        <v>2</v>
      </c>
    </row>
    <row r="22" spans="1:36" x14ac:dyDescent="0.25">
      <c r="A22" s="99"/>
      <c r="B22" s="132" t="str">
        <f>IF(男子名簿!B22="","",男子名簿!B22)</f>
        <v/>
      </c>
      <c r="C22" s="99"/>
      <c r="D22" s="99" t="str">
        <f>IF(男子名簿!D22="","",男子名簿!D22)</f>
        <v/>
      </c>
      <c r="E22" s="132" t="str">
        <f>IF(男子名簿!E22="","",男子名簿!E22)</f>
        <v/>
      </c>
      <c r="F22" s="132" t="str">
        <f>IF(男子名簿!F22="","",男子名簿!F22)</f>
        <v/>
      </c>
      <c r="G22" s="132" t="str">
        <f>IF(男子名簿!G22="","",男子名簿!G22)</f>
        <v/>
      </c>
      <c r="H22" s="132" t="str">
        <f>IF(男子名簿!H22="","",男子名簿!H22)</f>
        <v/>
      </c>
      <c r="I22" s="132" t="str">
        <f>IF(男子名簿!I22="","",男子名簿!I22)</f>
        <v/>
      </c>
      <c r="J22" s="132" t="str">
        <f>IF(男子名簿!J22="","",男子名簿!J22)</f>
        <v/>
      </c>
      <c r="K22" s="132">
        <f>IF(男子名簿!K22="","",男子名簿!K22)</f>
        <v>1</v>
      </c>
      <c r="L22" s="195" t="str">
        <f>IF(男子名簿!L22="","",男子名簿!L22)</f>
        <v/>
      </c>
      <c r="M22" s="195" t="str">
        <f>IF(男子名簿!M22="","",男子名簿!M22)</f>
        <v/>
      </c>
      <c r="N22" s="195" t="str">
        <f>IF(男子名簿!N22="","",男子名簿!N22)</f>
        <v/>
      </c>
      <c r="O22" s="132" t="str">
        <f>IF(男子名簿!O22="","",男子名簿!O22)</f>
        <v>島根</v>
      </c>
      <c r="P22" s="132"/>
      <c r="Q22" s="132" t="str">
        <f>IF(男子名簿!Q22="","",VLOOKUP(男子名簿!Q22,管理者シート!$B$9:$C$44,2,FALSE))</f>
        <v/>
      </c>
      <c r="R22" s="132" t="str">
        <f>IF(男子名簿!R22="","",男子名簿!R22)</f>
        <v/>
      </c>
      <c r="S22" s="132">
        <v>0</v>
      </c>
      <c r="T22" s="132">
        <v>2</v>
      </c>
      <c r="U22" s="132" t="str">
        <f>IF(男子名簿!U22="","",VLOOKUP(男子名簿!U22,管理者シート!$B$9:$C$44,2,FALSE))</f>
        <v/>
      </c>
      <c r="V22" s="132" t="str">
        <f>IF(男子名簿!V22="","",男子名簿!V22)</f>
        <v/>
      </c>
      <c r="W22" s="132">
        <v>0</v>
      </c>
      <c r="X22" s="132">
        <v>2</v>
      </c>
      <c r="Y22" s="132" t="str">
        <f>IF(男子名簿!Y22="","",VLOOKUP(男子名簿!Y22,管理者シート!$B$9:$C$27,2,FALSE))</f>
        <v/>
      </c>
      <c r="Z22" s="132" t="str">
        <f>IF(男子名簿!Z22="","",男子名簿!Z22)</f>
        <v/>
      </c>
      <c r="AA22" s="132">
        <v>0</v>
      </c>
      <c r="AB22" s="132">
        <v>2</v>
      </c>
      <c r="AC22" s="132" t="str">
        <f>IF(男子名簿!AC22="","",13)</f>
        <v/>
      </c>
      <c r="AD22" s="132" t="str">
        <f>IF(男子名簿!AD22="","",男子名簿!AD22)</f>
        <v/>
      </c>
      <c r="AE22" s="132">
        <v>0</v>
      </c>
      <c r="AF22" s="132">
        <v>2</v>
      </c>
      <c r="AG22" s="132" t="str">
        <f>IF(男子名簿!AG22="","",35)</f>
        <v/>
      </c>
      <c r="AH22" s="132" t="str">
        <f>IF(男子名簿!AH22="","",男子名簿!AH22)</f>
        <v/>
      </c>
      <c r="AI22" s="132">
        <v>0</v>
      </c>
      <c r="AJ22" s="132">
        <v>2</v>
      </c>
    </row>
    <row r="23" spans="1:36" x14ac:dyDescent="0.25">
      <c r="A23" s="99"/>
      <c r="B23" s="132" t="str">
        <f>IF(男子名簿!B23="","",男子名簿!B23)</f>
        <v/>
      </c>
      <c r="C23" s="99"/>
      <c r="D23" s="99" t="str">
        <f>IF(男子名簿!D23="","",男子名簿!D23)</f>
        <v/>
      </c>
      <c r="E23" s="132" t="str">
        <f>IF(男子名簿!E23="","",男子名簿!E23)</f>
        <v/>
      </c>
      <c r="F23" s="132" t="str">
        <f>IF(男子名簿!F23="","",男子名簿!F23)</f>
        <v/>
      </c>
      <c r="G23" s="132" t="str">
        <f>IF(男子名簿!G23="","",男子名簿!G23)</f>
        <v/>
      </c>
      <c r="H23" s="132" t="str">
        <f>IF(男子名簿!H23="","",男子名簿!H23)</f>
        <v/>
      </c>
      <c r="I23" s="132" t="str">
        <f>IF(男子名簿!I23="","",男子名簿!I23)</f>
        <v/>
      </c>
      <c r="J23" s="132" t="str">
        <f>IF(男子名簿!J23="","",男子名簿!J23)</f>
        <v/>
      </c>
      <c r="K23" s="132">
        <f>IF(男子名簿!K23="","",男子名簿!K23)</f>
        <v>1</v>
      </c>
      <c r="L23" s="195" t="str">
        <f>IF(男子名簿!L23="","",男子名簿!L23)</f>
        <v/>
      </c>
      <c r="M23" s="195" t="str">
        <f>IF(男子名簿!M23="","",男子名簿!M23)</f>
        <v/>
      </c>
      <c r="N23" s="195" t="str">
        <f>IF(男子名簿!N23="","",男子名簿!N23)</f>
        <v/>
      </c>
      <c r="O23" s="132" t="str">
        <f>IF(男子名簿!O23="","",男子名簿!O23)</f>
        <v>島根</v>
      </c>
      <c r="P23" s="132"/>
      <c r="Q23" s="132" t="str">
        <f>IF(男子名簿!Q23="","",VLOOKUP(男子名簿!Q23,管理者シート!$B$9:$C$44,2,FALSE))</f>
        <v/>
      </c>
      <c r="R23" s="132" t="str">
        <f>IF(男子名簿!R23="","",男子名簿!R23)</f>
        <v/>
      </c>
      <c r="S23" s="132">
        <v>0</v>
      </c>
      <c r="T23" s="132">
        <v>2</v>
      </c>
      <c r="U23" s="132" t="str">
        <f>IF(男子名簿!U23="","",VLOOKUP(男子名簿!U23,管理者シート!$B$9:$C$44,2,FALSE))</f>
        <v/>
      </c>
      <c r="V23" s="132" t="str">
        <f>IF(男子名簿!V23="","",男子名簿!V23)</f>
        <v/>
      </c>
      <c r="W23" s="132">
        <v>0</v>
      </c>
      <c r="X23" s="132">
        <v>2</v>
      </c>
      <c r="Y23" s="132" t="str">
        <f>IF(男子名簿!Y23="","",VLOOKUP(男子名簿!Y23,管理者シート!$B$9:$C$27,2,FALSE))</f>
        <v/>
      </c>
      <c r="Z23" s="132" t="str">
        <f>IF(男子名簿!Z23="","",男子名簿!Z23)</f>
        <v/>
      </c>
      <c r="AA23" s="132">
        <v>0</v>
      </c>
      <c r="AB23" s="132">
        <v>2</v>
      </c>
      <c r="AC23" s="132" t="str">
        <f>IF(男子名簿!AC23="","",13)</f>
        <v/>
      </c>
      <c r="AD23" s="132" t="str">
        <f>IF(男子名簿!AD23="","",男子名簿!AD23)</f>
        <v/>
      </c>
      <c r="AE23" s="132">
        <v>0</v>
      </c>
      <c r="AF23" s="132">
        <v>2</v>
      </c>
      <c r="AG23" s="132" t="str">
        <f>IF(男子名簿!AG23="","",35)</f>
        <v/>
      </c>
      <c r="AH23" s="132" t="str">
        <f>IF(男子名簿!AH23="","",男子名簿!AH23)</f>
        <v/>
      </c>
      <c r="AI23" s="132">
        <v>0</v>
      </c>
      <c r="AJ23" s="132">
        <v>2</v>
      </c>
    </row>
    <row r="24" spans="1:36" x14ac:dyDescent="0.25">
      <c r="A24" s="99"/>
      <c r="B24" s="132" t="str">
        <f>IF(男子名簿!B24="","",男子名簿!B24)</f>
        <v/>
      </c>
      <c r="C24" s="99"/>
      <c r="D24" s="99" t="str">
        <f>IF(男子名簿!D24="","",男子名簿!D24)</f>
        <v/>
      </c>
      <c r="E24" s="132" t="str">
        <f>IF(男子名簿!E24="","",男子名簿!E24)</f>
        <v/>
      </c>
      <c r="F24" s="132" t="str">
        <f>IF(男子名簿!F24="","",男子名簿!F24)</f>
        <v/>
      </c>
      <c r="G24" s="132" t="str">
        <f>IF(男子名簿!G24="","",男子名簿!G24)</f>
        <v/>
      </c>
      <c r="H24" s="132" t="str">
        <f>IF(男子名簿!H24="","",男子名簿!H24)</f>
        <v/>
      </c>
      <c r="I24" s="132" t="str">
        <f>IF(男子名簿!I24="","",男子名簿!I24)</f>
        <v/>
      </c>
      <c r="J24" s="132" t="str">
        <f>IF(男子名簿!J24="","",男子名簿!J24)</f>
        <v/>
      </c>
      <c r="K24" s="132">
        <f>IF(男子名簿!K24="","",男子名簿!K24)</f>
        <v>1</v>
      </c>
      <c r="L24" s="195" t="str">
        <f>IF(男子名簿!L24="","",男子名簿!L24)</f>
        <v/>
      </c>
      <c r="M24" s="195" t="str">
        <f>IF(男子名簿!M24="","",男子名簿!M24)</f>
        <v/>
      </c>
      <c r="N24" s="195" t="str">
        <f>IF(男子名簿!N24="","",男子名簿!N24)</f>
        <v/>
      </c>
      <c r="O24" s="132" t="str">
        <f>IF(男子名簿!O24="","",男子名簿!O24)</f>
        <v>島根</v>
      </c>
      <c r="P24" s="132"/>
      <c r="Q24" s="132" t="str">
        <f>IF(男子名簿!Q24="","",VLOOKUP(男子名簿!Q24,管理者シート!$B$9:$C$44,2,FALSE))</f>
        <v/>
      </c>
      <c r="R24" s="132" t="str">
        <f>IF(男子名簿!R24="","",男子名簿!R24)</f>
        <v/>
      </c>
      <c r="S24" s="132">
        <v>0</v>
      </c>
      <c r="T24" s="132">
        <v>2</v>
      </c>
      <c r="U24" s="132" t="str">
        <f>IF(男子名簿!U24="","",VLOOKUP(男子名簿!U24,管理者シート!$B$9:$C$44,2,FALSE))</f>
        <v/>
      </c>
      <c r="V24" s="132" t="str">
        <f>IF(男子名簿!V24="","",男子名簿!V24)</f>
        <v/>
      </c>
      <c r="W24" s="132">
        <v>0</v>
      </c>
      <c r="X24" s="132">
        <v>2</v>
      </c>
      <c r="Y24" s="132" t="str">
        <f>IF(男子名簿!Y24="","",VLOOKUP(男子名簿!Y24,管理者シート!$B$9:$C$27,2,FALSE))</f>
        <v/>
      </c>
      <c r="Z24" s="132" t="str">
        <f>IF(男子名簿!Z24="","",男子名簿!Z24)</f>
        <v/>
      </c>
      <c r="AA24" s="132">
        <v>0</v>
      </c>
      <c r="AB24" s="132">
        <v>2</v>
      </c>
      <c r="AC24" s="132" t="str">
        <f>IF(男子名簿!AC24="","",13)</f>
        <v/>
      </c>
      <c r="AD24" s="132" t="str">
        <f>IF(男子名簿!AD24="","",男子名簿!AD24)</f>
        <v/>
      </c>
      <c r="AE24" s="132">
        <v>0</v>
      </c>
      <c r="AF24" s="132">
        <v>2</v>
      </c>
      <c r="AG24" s="132" t="str">
        <f>IF(男子名簿!AG24="","",35)</f>
        <v/>
      </c>
      <c r="AH24" s="132" t="str">
        <f>IF(男子名簿!AH24="","",男子名簿!AH24)</f>
        <v/>
      </c>
      <c r="AI24" s="132">
        <v>0</v>
      </c>
      <c r="AJ24" s="132">
        <v>2</v>
      </c>
    </row>
    <row r="25" spans="1:36" x14ac:dyDescent="0.25">
      <c r="A25" s="99"/>
      <c r="B25" s="132" t="str">
        <f>IF(男子名簿!B25="","",男子名簿!B25)</f>
        <v/>
      </c>
      <c r="C25" s="99"/>
      <c r="D25" s="99" t="str">
        <f>IF(男子名簿!D25="","",男子名簿!D25)</f>
        <v/>
      </c>
      <c r="E25" s="132" t="str">
        <f>IF(男子名簿!E25="","",男子名簿!E25)</f>
        <v/>
      </c>
      <c r="F25" s="132" t="str">
        <f>IF(男子名簿!F25="","",男子名簿!F25)</f>
        <v/>
      </c>
      <c r="G25" s="132" t="str">
        <f>IF(男子名簿!G25="","",男子名簿!G25)</f>
        <v/>
      </c>
      <c r="H25" s="132" t="str">
        <f>IF(男子名簿!H25="","",男子名簿!H25)</f>
        <v/>
      </c>
      <c r="I25" s="132" t="str">
        <f>IF(男子名簿!I25="","",男子名簿!I25)</f>
        <v/>
      </c>
      <c r="J25" s="132" t="str">
        <f>IF(男子名簿!J25="","",男子名簿!J25)</f>
        <v/>
      </c>
      <c r="K25" s="132">
        <f>IF(男子名簿!K25="","",男子名簿!K25)</f>
        <v>1</v>
      </c>
      <c r="L25" s="195" t="str">
        <f>IF(男子名簿!L25="","",男子名簿!L25)</f>
        <v/>
      </c>
      <c r="M25" s="195" t="str">
        <f>IF(男子名簿!M25="","",男子名簿!M25)</f>
        <v/>
      </c>
      <c r="N25" s="195" t="str">
        <f>IF(男子名簿!N25="","",男子名簿!N25)</f>
        <v/>
      </c>
      <c r="O25" s="132" t="str">
        <f>IF(男子名簿!O25="","",男子名簿!O25)</f>
        <v>島根</v>
      </c>
      <c r="P25" s="132"/>
      <c r="Q25" s="132" t="str">
        <f>IF(男子名簿!Q25="","",VLOOKUP(男子名簿!Q25,管理者シート!$B$9:$C$44,2,FALSE))</f>
        <v/>
      </c>
      <c r="R25" s="132" t="str">
        <f>IF(男子名簿!R25="","",男子名簿!R25)</f>
        <v/>
      </c>
      <c r="S25" s="132">
        <v>0</v>
      </c>
      <c r="T25" s="132">
        <v>2</v>
      </c>
      <c r="U25" s="132" t="str">
        <f>IF(男子名簿!U25="","",VLOOKUP(男子名簿!U25,管理者シート!$B$9:$C$44,2,FALSE))</f>
        <v/>
      </c>
      <c r="V25" s="132" t="str">
        <f>IF(男子名簿!V25="","",男子名簿!V25)</f>
        <v/>
      </c>
      <c r="W25" s="132">
        <v>0</v>
      </c>
      <c r="X25" s="132">
        <v>2</v>
      </c>
      <c r="Y25" s="132" t="str">
        <f>IF(男子名簿!Y25="","",VLOOKUP(男子名簿!Y25,管理者シート!$B$9:$C$27,2,FALSE))</f>
        <v/>
      </c>
      <c r="Z25" s="132" t="str">
        <f>IF(男子名簿!Z25="","",男子名簿!Z25)</f>
        <v/>
      </c>
      <c r="AA25" s="132">
        <v>0</v>
      </c>
      <c r="AB25" s="132">
        <v>2</v>
      </c>
      <c r="AC25" s="132" t="str">
        <f>IF(男子名簿!AC25="","",13)</f>
        <v/>
      </c>
      <c r="AD25" s="132" t="str">
        <f>IF(男子名簿!AD25="","",男子名簿!AD25)</f>
        <v/>
      </c>
      <c r="AE25" s="132">
        <v>0</v>
      </c>
      <c r="AF25" s="132">
        <v>2</v>
      </c>
      <c r="AG25" s="132" t="str">
        <f>IF(男子名簿!AG25="","",35)</f>
        <v/>
      </c>
      <c r="AH25" s="132" t="str">
        <f>IF(男子名簿!AH25="","",男子名簿!AH25)</f>
        <v/>
      </c>
      <c r="AI25" s="132">
        <v>0</v>
      </c>
      <c r="AJ25" s="132">
        <v>2</v>
      </c>
    </row>
    <row r="26" spans="1:36" x14ac:dyDescent="0.25">
      <c r="A26" s="99"/>
      <c r="B26" s="132" t="str">
        <f>IF(男子名簿!B26="","",男子名簿!B26)</f>
        <v/>
      </c>
      <c r="C26" s="99"/>
      <c r="D26" s="99" t="str">
        <f>IF(男子名簿!D26="","",男子名簿!D26)</f>
        <v/>
      </c>
      <c r="E26" s="132" t="str">
        <f>IF(男子名簿!E26="","",男子名簿!E26)</f>
        <v/>
      </c>
      <c r="F26" s="132" t="str">
        <f>IF(男子名簿!F26="","",男子名簿!F26)</f>
        <v/>
      </c>
      <c r="G26" s="132" t="str">
        <f>IF(男子名簿!G26="","",男子名簿!G26)</f>
        <v/>
      </c>
      <c r="H26" s="132" t="str">
        <f>IF(男子名簿!H26="","",男子名簿!H26)</f>
        <v/>
      </c>
      <c r="I26" s="132" t="str">
        <f>IF(男子名簿!I26="","",男子名簿!I26)</f>
        <v/>
      </c>
      <c r="J26" s="132" t="str">
        <f>IF(男子名簿!J26="","",男子名簿!J26)</f>
        <v/>
      </c>
      <c r="K26" s="132">
        <f>IF(男子名簿!K26="","",男子名簿!K26)</f>
        <v>1</v>
      </c>
      <c r="L26" s="195" t="str">
        <f>IF(男子名簿!L26="","",男子名簿!L26)</f>
        <v/>
      </c>
      <c r="M26" s="195" t="str">
        <f>IF(男子名簿!M26="","",男子名簿!M26)</f>
        <v/>
      </c>
      <c r="N26" s="195" t="str">
        <f>IF(男子名簿!N26="","",男子名簿!N26)</f>
        <v/>
      </c>
      <c r="O26" s="132" t="str">
        <f>IF(男子名簿!O26="","",男子名簿!O26)</f>
        <v>島根</v>
      </c>
      <c r="P26" s="132"/>
      <c r="Q26" s="132" t="str">
        <f>IF(男子名簿!Q26="","",VLOOKUP(男子名簿!Q26,管理者シート!$B$9:$C$44,2,FALSE))</f>
        <v/>
      </c>
      <c r="R26" s="132" t="str">
        <f>IF(男子名簿!R26="","",男子名簿!R26)</f>
        <v/>
      </c>
      <c r="S26" s="132">
        <v>0</v>
      </c>
      <c r="T26" s="132">
        <v>2</v>
      </c>
      <c r="U26" s="132" t="str">
        <f>IF(男子名簿!U26="","",VLOOKUP(男子名簿!U26,管理者シート!$B$9:$C$44,2,FALSE))</f>
        <v/>
      </c>
      <c r="V26" s="132" t="str">
        <f>IF(男子名簿!V26="","",男子名簿!V26)</f>
        <v/>
      </c>
      <c r="W26" s="132">
        <v>0</v>
      </c>
      <c r="X26" s="132">
        <v>2</v>
      </c>
      <c r="Y26" s="132" t="str">
        <f>IF(男子名簿!Y26="","",VLOOKUP(男子名簿!Y26,管理者シート!$B$9:$C$27,2,FALSE))</f>
        <v/>
      </c>
      <c r="Z26" s="132" t="str">
        <f>IF(男子名簿!Z26="","",男子名簿!Z26)</f>
        <v/>
      </c>
      <c r="AA26" s="132">
        <v>0</v>
      </c>
      <c r="AB26" s="132">
        <v>2</v>
      </c>
      <c r="AC26" s="132" t="str">
        <f>IF(男子名簿!AC26="","",13)</f>
        <v/>
      </c>
      <c r="AD26" s="132" t="str">
        <f>IF(男子名簿!AD26="","",男子名簿!AD26)</f>
        <v/>
      </c>
      <c r="AE26" s="132">
        <v>0</v>
      </c>
      <c r="AF26" s="132">
        <v>2</v>
      </c>
      <c r="AG26" s="132" t="str">
        <f>IF(男子名簿!AG26="","",35)</f>
        <v/>
      </c>
      <c r="AH26" s="132" t="str">
        <f>IF(男子名簿!AH26="","",男子名簿!AH26)</f>
        <v/>
      </c>
      <c r="AI26" s="132">
        <v>0</v>
      </c>
      <c r="AJ26" s="132">
        <v>2</v>
      </c>
    </row>
    <row r="27" spans="1:36" x14ac:dyDescent="0.25">
      <c r="A27" s="99"/>
      <c r="B27" s="132" t="str">
        <f>IF(男子名簿!B27="","",男子名簿!B27)</f>
        <v/>
      </c>
      <c r="C27" s="99"/>
      <c r="D27" s="99" t="str">
        <f>IF(男子名簿!D27="","",男子名簿!D27)</f>
        <v/>
      </c>
      <c r="E27" s="132" t="str">
        <f>IF(男子名簿!E27="","",男子名簿!E27)</f>
        <v/>
      </c>
      <c r="F27" s="132" t="str">
        <f>IF(男子名簿!F27="","",男子名簿!F27)</f>
        <v/>
      </c>
      <c r="G27" s="132" t="str">
        <f>IF(男子名簿!G27="","",男子名簿!G27)</f>
        <v/>
      </c>
      <c r="H27" s="132" t="str">
        <f>IF(男子名簿!H27="","",男子名簿!H27)</f>
        <v/>
      </c>
      <c r="I27" s="132" t="str">
        <f>IF(男子名簿!I27="","",男子名簿!I27)</f>
        <v/>
      </c>
      <c r="J27" s="132" t="str">
        <f>IF(男子名簿!J27="","",男子名簿!J27)</f>
        <v/>
      </c>
      <c r="K27" s="132">
        <f>IF(男子名簿!K27="","",男子名簿!K27)</f>
        <v>1</v>
      </c>
      <c r="L27" s="195" t="str">
        <f>IF(男子名簿!L27="","",男子名簿!L27)</f>
        <v/>
      </c>
      <c r="M27" s="195" t="str">
        <f>IF(男子名簿!M27="","",男子名簿!M27)</f>
        <v/>
      </c>
      <c r="N27" s="195" t="str">
        <f>IF(男子名簿!N27="","",男子名簿!N27)</f>
        <v/>
      </c>
      <c r="O27" s="132" t="str">
        <f>IF(男子名簿!O27="","",男子名簿!O27)</f>
        <v>島根</v>
      </c>
      <c r="P27" s="132"/>
      <c r="Q27" s="132" t="str">
        <f>IF(男子名簿!Q27="","",VLOOKUP(男子名簿!Q27,管理者シート!$B$9:$C$44,2,FALSE))</f>
        <v/>
      </c>
      <c r="R27" s="132" t="str">
        <f>IF(男子名簿!R27="","",男子名簿!R27)</f>
        <v/>
      </c>
      <c r="S27" s="132">
        <v>0</v>
      </c>
      <c r="T27" s="132">
        <v>2</v>
      </c>
      <c r="U27" s="132" t="str">
        <f>IF(男子名簿!U27="","",VLOOKUP(男子名簿!U27,管理者シート!$B$9:$C$44,2,FALSE))</f>
        <v/>
      </c>
      <c r="V27" s="132" t="str">
        <f>IF(男子名簿!V27="","",男子名簿!V27)</f>
        <v/>
      </c>
      <c r="W27" s="132">
        <v>0</v>
      </c>
      <c r="X27" s="132">
        <v>2</v>
      </c>
      <c r="Y27" s="132" t="str">
        <f>IF(男子名簿!Y27="","",VLOOKUP(男子名簿!Y27,管理者シート!$B$9:$C$27,2,FALSE))</f>
        <v/>
      </c>
      <c r="Z27" s="132" t="str">
        <f>IF(男子名簿!Z27="","",男子名簿!Z27)</f>
        <v/>
      </c>
      <c r="AA27" s="132">
        <v>0</v>
      </c>
      <c r="AB27" s="132">
        <v>2</v>
      </c>
      <c r="AC27" s="132" t="str">
        <f>IF(男子名簿!AC27="","",13)</f>
        <v/>
      </c>
      <c r="AD27" s="132" t="str">
        <f>IF(男子名簿!AD27="","",男子名簿!AD27)</f>
        <v/>
      </c>
      <c r="AE27" s="132">
        <v>0</v>
      </c>
      <c r="AF27" s="132">
        <v>2</v>
      </c>
      <c r="AG27" s="132" t="str">
        <f>IF(男子名簿!AG27="","",35)</f>
        <v/>
      </c>
      <c r="AH27" s="132" t="str">
        <f>IF(男子名簿!AH27="","",男子名簿!AH27)</f>
        <v/>
      </c>
      <c r="AI27" s="132">
        <v>0</v>
      </c>
      <c r="AJ27" s="132">
        <v>2</v>
      </c>
    </row>
    <row r="28" spans="1:36" x14ac:dyDescent="0.25">
      <c r="A28" s="99"/>
      <c r="B28" s="132" t="str">
        <f>IF(男子名簿!B28="","",男子名簿!B28)</f>
        <v/>
      </c>
      <c r="C28" s="99"/>
      <c r="D28" s="99" t="str">
        <f>IF(男子名簿!D28="","",男子名簿!D28)</f>
        <v/>
      </c>
      <c r="E28" s="132" t="str">
        <f>IF(男子名簿!E28="","",男子名簿!E28)</f>
        <v/>
      </c>
      <c r="F28" s="132" t="str">
        <f>IF(男子名簿!F28="","",男子名簿!F28)</f>
        <v/>
      </c>
      <c r="G28" s="132" t="str">
        <f>IF(男子名簿!G28="","",男子名簿!G28)</f>
        <v/>
      </c>
      <c r="H28" s="132" t="str">
        <f>IF(男子名簿!H28="","",男子名簿!H28)</f>
        <v/>
      </c>
      <c r="I28" s="132" t="str">
        <f>IF(男子名簿!I28="","",男子名簿!I28)</f>
        <v/>
      </c>
      <c r="J28" s="132" t="str">
        <f>IF(男子名簿!J28="","",男子名簿!J28)</f>
        <v/>
      </c>
      <c r="K28" s="132">
        <f>IF(男子名簿!K28="","",男子名簿!K28)</f>
        <v>1</v>
      </c>
      <c r="L28" s="195" t="str">
        <f>IF(男子名簿!L28="","",男子名簿!L28)</f>
        <v/>
      </c>
      <c r="M28" s="195" t="str">
        <f>IF(男子名簿!M28="","",男子名簿!M28)</f>
        <v/>
      </c>
      <c r="N28" s="195" t="str">
        <f>IF(男子名簿!N28="","",男子名簿!N28)</f>
        <v/>
      </c>
      <c r="O28" s="132" t="str">
        <f>IF(男子名簿!O28="","",男子名簿!O28)</f>
        <v>島根</v>
      </c>
      <c r="P28" s="132"/>
      <c r="Q28" s="132" t="str">
        <f>IF(男子名簿!Q28="","",VLOOKUP(男子名簿!Q28,管理者シート!$B$9:$C$44,2,FALSE))</f>
        <v/>
      </c>
      <c r="R28" s="132" t="str">
        <f>IF(男子名簿!R28="","",男子名簿!R28)</f>
        <v/>
      </c>
      <c r="S28" s="132">
        <v>0</v>
      </c>
      <c r="T28" s="132">
        <v>2</v>
      </c>
      <c r="U28" s="132" t="str">
        <f>IF(男子名簿!U28="","",VLOOKUP(男子名簿!U28,管理者シート!$B$9:$C$44,2,FALSE))</f>
        <v/>
      </c>
      <c r="V28" s="132" t="str">
        <f>IF(男子名簿!V28="","",男子名簿!V28)</f>
        <v/>
      </c>
      <c r="W28" s="132">
        <v>0</v>
      </c>
      <c r="X28" s="132">
        <v>2</v>
      </c>
      <c r="Y28" s="132" t="str">
        <f>IF(男子名簿!Y28="","",VLOOKUP(男子名簿!Y28,管理者シート!$B$9:$C$27,2,FALSE))</f>
        <v/>
      </c>
      <c r="Z28" s="132" t="str">
        <f>IF(男子名簿!Z28="","",男子名簿!Z28)</f>
        <v/>
      </c>
      <c r="AA28" s="132">
        <v>0</v>
      </c>
      <c r="AB28" s="132">
        <v>2</v>
      </c>
      <c r="AC28" s="132" t="str">
        <f>IF(男子名簿!AC28="","",13)</f>
        <v/>
      </c>
      <c r="AD28" s="132" t="str">
        <f>IF(男子名簿!AD28="","",男子名簿!AD28)</f>
        <v/>
      </c>
      <c r="AE28" s="132">
        <v>0</v>
      </c>
      <c r="AF28" s="132">
        <v>2</v>
      </c>
      <c r="AG28" s="132" t="str">
        <f>IF(男子名簿!AG28="","",35)</f>
        <v/>
      </c>
      <c r="AH28" s="132" t="str">
        <f>IF(男子名簿!AH28="","",男子名簿!AH28)</f>
        <v/>
      </c>
      <c r="AI28" s="132">
        <v>0</v>
      </c>
      <c r="AJ28" s="132">
        <v>2</v>
      </c>
    </row>
    <row r="29" spans="1:36" x14ac:dyDescent="0.25">
      <c r="A29" s="99"/>
      <c r="B29" s="132" t="str">
        <f>IF(男子名簿!B29="","",男子名簿!B29)</f>
        <v/>
      </c>
      <c r="C29" s="99"/>
      <c r="D29" s="99" t="str">
        <f>IF(男子名簿!D29="","",男子名簿!D29)</f>
        <v/>
      </c>
      <c r="E29" s="132" t="str">
        <f>IF(男子名簿!E29="","",男子名簿!E29)</f>
        <v/>
      </c>
      <c r="F29" s="132" t="str">
        <f>IF(男子名簿!F29="","",男子名簿!F29)</f>
        <v/>
      </c>
      <c r="G29" s="132" t="str">
        <f>IF(男子名簿!G29="","",男子名簿!G29)</f>
        <v/>
      </c>
      <c r="H29" s="132" t="str">
        <f>IF(男子名簿!H29="","",男子名簿!H29)</f>
        <v/>
      </c>
      <c r="I29" s="132" t="str">
        <f>IF(男子名簿!I29="","",男子名簿!I29)</f>
        <v/>
      </c>
      <c r="J29" s="132" t="str">
        <f>IF(男子名簿!J29="","",男子名簿!J29)</f>
        <v/>
      </c>
      <c r="K29" s="132">
        <f>IF(男子名簿!K29="","",男子名簿!K29)</f>
        <v>1</v>
      </c>
      <c r="L29" s="195" t="str">
        <f>IF(男子名簿!L29="","",男子名簿!L29)</f>
        <v/>
      </c>
      <c r="M29" s="195" t="str">
        <f>IF(男子名簿!M29="","",男子名簿!M29)</f>
        <v/>
      </c>
      <c r="N29" s="195" t="str">
        <f>IF(男子名簿!N29="","",男子名簿!N29)</f>
        <v/>
      </c>
      <c r="O29" s="132" t="str">
        <f>IF(男子名簿!O29="","",男子名簿!O29)</f>
        <v>島根</v>
      </c>
      <c r="P29" s="132"/>
      <c r="Q29" s="132" t="str">
        <f>IF(男子名簿!Q29="","",VLOOKUP(男子名簿!Q29,管理者シート!$B$9:$C$44,2,FALSE))</f>
        <v/>
      </c>
      <c r="R29" s="132" t="str">
        <f>IF(男子名簿!R29="","",男子名簿!R29)</f>
        <v/>
      </c>
      <c r="S29" s="132">
        <v>0</v>
      </c>
      <c r="T29" s="132">
        <v>2</v>
      </c>
      <c r="U29" s="132" t="str">
        <f>IF(男子名簿!U29="","",VLOOKUP(男子名簿!U29,管理者シート!$B$9:$C$44,2,FALSE))</f>
        <v/>
      </c>
      <c r="V29" s="132" t="str">
        <f>IF(男子名簿!V29="","",男子名簿!V29)</f>
        <v/>
      </c>
      <c r="W29" s="132">
        <v>0</v>
      </c>
      <c r="X29" s="132">
        <v>2</v>
      </c>
      <c r="Y29" s="132" t="str">
        <f>IF(男子名簿!Y29="","",VLOOKUP(男子名簿!Y29,管理者シート!$B$9:$C$27,2,FALSE))</f>
        <v/>
      </c>
      <c r="Z29" s="132" t="str">
        <f>IF(男子名簿!Z29="","",男子名簿!Z29)</f>
        <v/>
      </c>
      <c r="AA29" s="132">
        <v>0</v>
      </c>
      <c r="AB29" s="132">
        <v>2</v>
      </c>
      <c r="AC29" s="132" t="str">
        <f>IF(男子名簿!AC29="","",13)</f>
        <v/>
      </c>
      <c r="AD29" s="132" t="str">
        <f>IF(男子名簿!AD29="","",男子名簿!AD29)</f>
        <v/>
      </c>
      <c r="AE29" s="132">
        <v>0</v>
      </c>
      <c r="AF29" s="132">
        <v>2</v>
      </c>
      <c r="AG29" s="132" t="str">
        <f>IF(男子名簿!AG29="","",35)</f>
        <v/>
      </c>
      <c r="AH29" s="132" t="str">
        <f>IF(男子名簿!AH29="","",男子名簿!AH29)</f>
        <v/>
      </c>
      <c r="AI29" s="132">
        <v>0</v>
      </c>
      <c r="AJ29" s="132">
        <v>2</v>
      </c>
    </row>
    <row r="30" spans="1:36" x14ac:dyDescent="0.25">
      <c r="A30" s="99"/>
      <c r="B30" s="132" t="str">
        <f>IF(男子名簿!B30="","",男子名簿!B30)</f>
        <v/>
      </c>
      <c r="C30" s="99"/>
      <c r="D30" s="99" t="str">
        <f>IF(男子名簿!D30="","",男子名簿!D30)</f>
        <v/>
      </c>
      <c r="E30" s="132" t="str">
        <f>IF(男子名簿!E30="","",男子名簿!E30)</f>
        <v/>
      </c>
      <c r="F30" s="132" t="str">
        <f>IF(男子名簿!F30="","",男子名簿!F30)</f>
        <v/>
      </c>
      <c r="G30" s="132" t="str">
        <f>IF(男子名簿!G30="","",男子名簿!G30)</f>
        <v/>
      </c>
      <c r="H30" s="132" t="str">
        <f>IF(男子名簿!H30="","",男子名簿!H30)</f>
        <v/>
      </c>
      <c r="I30" s="132" t="str">
        <f>IF(男子名簿!I30="","",男子名簿!I30)</f>
        <v/>
      </c>
      <c r="J30" s="132" t="str">
        <f>IF(男子名簿!J30="","",男子名簿!J30)</f>
        <v/>
      </c>
      <c r="K30" s="132">
        <f>IF(男子名簿!K30="","",男子名簿!K30)</f>
        <v>1</v>
      </c>
      <c r="L30" s="195" t="str">
        <f>IF(男子名簿!L30="","",男子名簿!L30)</f>
        <v/>
      </c>
      <c r="M30" s="195" t="str">
        <f>IF(男子名簿!M30="","",男子名簿!M30)</f>
        <v/>
      </c>
      <c r="N30" s="195" t="str">
        <f>IF(男子名簿!N30="","",男子名簿!N30)</f>
        <v/>
      </c>
      <c r="O30" s="132" t="str">
        <f>IF(男子名簿!O30="","",男子名簿!O30)</f>
        <v>島根</v>
      </c>
      <c r="P30" s="132"/>
      <c r="Q30" s="132" t="str">
        <f>IF(男子名簿!Q30="","",VLOOKUP(男子名簿!Q30,管理者シート!$B$9:$C$44,2,FALSE))</f>
        <v/>
      </c>
      <c r="R30" s="132" t="str">
        <f>IF(男子名簿!R30="","",男子名簿!R30)</f>
        <v/>
      </c>
      <c r="S30" s="132">
        <v>0</v>
      </c>
      <c r="T30" s="132">
        <v>2</v>
      </c>
      <c r="U30" s="132" t="str">
        <f>IF(男子名簿!U30="","",VLOOKUP(男子名簿!U30,管理者シート!$B$9:$C$44,2,FALSE))</f>
        <v/>
      </c>
      <c r="V30" s="132" t="str">
        <f>IF(男子名簿!V30="","",男子名簿!V30)</f>
        <v/>
      </c>
      <c r="W30" s="132">
        <v>0</v>
      </c>
      <c r="X30" s="132">
        <v>2</v>
      </c>
      <c r="Y30" s="132" t="str">
        <f>IF(男子名簿!Y30="","",VLOOKUP(男子名簿!Y30,管理者シート!$B$9:$C$27,2,FALSE))</f>
        <v/>
      </c>
      <c r="Z30" s="132" t="str">
        <f>IF(男子名簿!Z30="","",男子名簿!Z30)</f>
        <v/>
      </c>
      <c r="AA30" s="132">
        <v>0</v>
      </c>
      <c r="AB30" s="132">
        <v>2</v>
      </c>
      <c r="AC30" s="132" t="str">
        <f>IF(男子名簿!AC30="","",13)</f>
        <v/>
      </c>
      <c r="AD30" s="132" t="str">
        <f>IF(男子名簿!AD30="","",男子名簿!AD30)</f>
        <v/>
      </c>
      <c r="AE30" s="132">
        <v>0</v>
      </c>
      <c r="AF30" s="132">
        <v>2</v>
      </c>
      <c r="AG30" s="132" t="str">
        <f>IF(男子名簿!AG30="","",35)</f>
        <v/>
      </c>
      <c r="AH30" s="132" t="str">
        <f>IF(男子名簿!AH30="","",男子名簿!AH30)</f>
        <v/>
      </c>
      <c r="AI30" s="132">
        <v>0</v>
      </c>
      <c r="AJ30" s="132">
        <v>2</v>
      </c>
    </row>
    <row r="31" spans="1:36" x14ac:dyDescent="0.25">
      <c r="A31" s="99"/>
      <c r="B31" s="132" t="str">
        <f>IF(男子名簿!B31="","",男子名簿!B31)</f>
        <v/>
      </c>
      <c r="C31" s="99"/>
      <c r="D31" s="99" t="str">
        <f>IF(男子名簿!D31="","",男子名簿!D31)</f>
        <v/>
      </c>
      <c r="E31" s="132" t="str">
        <f>IF(男子名簿!E31="","",男子名簿!E31)</f>
        <v/>
      </c>
      <c r="F31" s="132" t="str">
        <f>IF(男子名簿!F31="","",男子名簿!F31)</f>
        <v/>
      </c>
      <c r="G31" s="132" t="str">
        <f>IF(男子名簿!G31="","",男子名簿!G31)</f>
        <v/>
      </c>
      <c r="H31" s="132" t="str">
        <f>IF(男子名簿!H31="","",男子名簿!H31)</f>
        <v/>
      </c>
      <c r="I31" s="132" t="str">
        <f>IF(男子名簿!I31="","",男子名簿!I31)</f>
        <v/>
      </c>
      <c r="J31" s="132" t="str">
        <f>IF(男子名簿!J31="","",男子名簿!J31)</f>
        <v/>
      </c>
      <c r="K31" s="132">
        <f>IF(男子名簿!K31="","",男子名簿!K31)</f>
        <v>1</v>
      </c>
      <c r="L31" s="195" t="str">
        <f>IF(男子名簿!L31="","",男子名簿!L31)</f>
        <v/>
      </c>
      <c r="M31" s="195" t="str">
        <f>IF(男子名簿!M31="","",男子名簿!M31)</f>
        <v/>
      </c>
      <c r="N31" s="195" t="str">
        <f>IF(男子名簿!N31="","",男子名簿!N31)</f>
        <v/>
      </c>
      <c r="O31" s="132" t="str">
        <f>IF(男子名簿!O31="","",男子名簿!O31)</f>
        <v>島根</v>
      </c>
      <c r="P31" s="132"/>
      <c r="Q31" s="132" t="str">
        <f>IF(男子名簿!Q31="","",VLOOKUP(男子名簿!Q31,管理者シート!$B$9:$C$44,2,FALSE))</f>
        <v/>
      </c>
      <c r="R31" s="132" t="str">
        <f>IF(男子名簿!R31="","",男子名簿!R31)</f>
        <v/>
      </c>
      <c r="S31" s="132">
        <v>0</v>
      </c>
      <c r="T31" s="132">
        <v>2</v>
      </c>
      <c r="U31" s="132" t="str">
        <f>IF(男子名簿!U31="","",VLOOKUP(男子名簿!U31,管理者シート!$B$9:$C$44,2,FALSE))</f>
        <v/>
      </c>
      <c r="V31" s="132" t="str">
        <f>IF(男子名簿!V31="","",男子名簿!V31)</f>
        <v/>
      </c>
      <c r="W31" s="132">
        <v>0</v>
      </c>
      <c r="X31" s="132">
        <v>2</v>
      </c>
      <c r="Y31" s="132" t="str">
        <f>IF(男子名簿!Y31="","",VLOOKUP(男子名簿!Y31,管理者シート!$B$9:$C$27,2,FALSE))</f>
        <v/>
      </c>
      <c r="Z31" s="132" t="str">
        <f>IF(男子名簿!Z31="","",男子名簿!Z31)</f>
        <v/>
      </c>
      <c r="AA31" s="132">
        <v>0</v>
      </c>
      <c r="AB31" s="132">
        <v>2</v>
      </c>
      <c r="AC31" s="132" t="str">
        <f>IF(男子名簿!AC31="","",13)</f>
        <v/>
      </c>
      <c r="AD31" s="132" t="str">
        <f>IF(男子名簿!AD31="","",男子名簿!AD31)</f>
        <v/>
      </c>
      <c r="AE31" s="132">
        <v>0</v>
      </c>
      <c r="AF31" s="132">
        <v>2</v>
      </c>
      <c r="AG31" s="132" t="str">
        <f>IF(男子名簿!AG31="","",35)</f>
        <v/>
      </c>
      <c r="AH31" s="132" t="str">
        <f>IF(男子名簿!AH31="","",男子名簿!AH31)</f>
        <v/>
      </c>
      <c r="AI31" s="132">
        <v>0</v>
      </c>
      <c r="AJ31" s="132">
        <v>2</v>
      </c>
    </row>
    <row r="32" spans="1:36" x14ac:dyDescent="0.25">
      <c r="A32" s="99"/>
      <c r="B32" s="132" t="str">
        <f>IF(男子名簿!B32="","",男子名簿!B32)</f>
        <v/>
      </c>
      <c r="C32" s="99"/>
      <c r="D32" s="99" t="str">
        <f>IF(男子名簿!D32="","",男子名簿!D32)</f>
        <v/>
      </c>
      <c r="E32" s="132" t="str">
        <f>IF(男子名簿!E32="","",男子名簿!E32)</f>
        <v/>
      </c>
      <c r="F32" s="132" t="str">
        <f>IF(男子名簿!F32="","",男子名簿!F32)</f>
        <v/>
      </c>
      <c r="G32" s="132" t="str">
        <f>IF(男子名簿!G32="","",男子名簿!G32)</f>
        <v/>
      </c>
      <c r="H32" s="132" t="str">
        <f>IF(男子名簿!H32="","",男子名簿!H32)</f>
        <v/>
      </c>
      <c r="I32" s="132" t="str">
        <f>IF(男子名簿!I32="","",男子名簿!I32)</f>
        <v/>
      </c>
      <c r="J32" s="132" t="str">
        <f>IF(男子名簿!J32="","",男子名簿!J32)</f>
        <v/>
      </c>
      <c r="K32" s="132">
        <f>IF(男子名簿!K32="","",男子名簿!K32)</f>
        <v>1</v>
      </c>
      <c r="L32" s="195" t="str">
        <f>IF(男子名簿!L32="","",男子名簿!L32)</f>
        <v/>
      </c>
      <c r="M32" s="195" t="str">
        <f>IF(男子名簿!M32="","",男子名簿!M32)</f>
        <v/>
      </c>
      <c r="N32" s="195" t="str">
        <f>IF(男子名簿!N32="","",男子名簿!N32)</f>
        <v/>
      </c>
      <c r="O32" s="132" t="str">
        <f>IF(男子名簿!O32="","",男子名簿!O32)</f>
        <v>島根</v>
      </c>
      <c r="P32" s="132"/>
      <c r="Q32" s="132" t="str">
        <f>IF(男子名簿!Q32="","",VLOOKUP(男子名簿!Q32,管理者シート!$B$9:$C$44,2,FALSE))</f>
        <v/>
      </c>
      <c r="R32" s="132" t="str">
        <f>IF(男子名簿!R32="","",男子名簿!R32)</f>
        <v/>
      </c>
      <c r="S32" s="132">
        <v>0</v>
      </c>
      <c r="T32" s="132">
        <v>2</v>
      </c>
      <c r="U32" s="132" t="str">
        <f>IF(男子名簿!U32="","",VLOOKUP(男子名簿!U32,管理者シート!$B$9:$C$44,2,FALSE))</f>
        <v/>
      </c>
      <c r="V32" s="132" t="str">
        <f>IF(男子名簿!V32="","",男子名簿!V32)</f>
        <v/>
      </c>
      <c r="W32" s="132">
        <v>0</v>
      </c>
      <c r="X32" s="132">
        <v>2</v>
      </c>
      <c r="Y32" s="132" t="str">
        <f>IF(男子名簿!Y32="","",VLOOKUP(男子名簿!Y32,管理者シート!$B$9:$C$27,2,FALSE))</f>
        <v/>
      </c>
      <c r="Z32" s="132" t="str">
        <f>IF(男子名簿!Z32="","",男子名簿!Z32)</f>
        <v/>
      </c>
      <c r="AA32" s="132">
        <v>0</v>
      </c>
      <c r="AB32" s="132">
        <v>2</v>
      </c>
      <c r="AC32" s="132" t="str">
        <f>IF(男子名簿!AC32="","",13)</f>
        <v/>
      </c>
      <c r="AD32" s="132" t="str">
        <f>IF(男子名簿!AD32="","",男子名簿!AD32)</f>
        <v/>
      </c>
      <c r="AE32" s="132">
        <v>0</v>
      </c>
      <c r="AF32" s="132">
        <v>2</v>
      </c>
      <c r="AG32" s="132" t="str">
        <f>IF(男子名簿!AG32="","",35)</f>
        <v/>
      </c>
      <c r="AH32" s="132" t="str">
        <f>IF(男子名簿!AH32="","",男子名簿!AH32)</f>
        <v/>
      </c>
      <c r="AI32" s="132">
        <v>0</v>
      </c>
      <c r="AJ32" s="132">
        <v>2</v>
      </c>
    </row>
    <row r="33" spans="1:36" x14ac:dyDescent="0.25">
      <c r="A33" s="99"/>
      <c r="B33" s="132" t="str">
        <f>IF(男子名簿!B33="","",男子名簿!B33)</f>
        <v/>
      </c>
      <c r="C33" s="99"/>
      <c r="D33" s="99" t="str">
        <f>IF(男子名簿!D33="","",男子名簿!D33)</f>
        <v/>
      </c>
      <c r="E33" s="132" t="str">
        <f>IF(男子名簿!E33="","",男子名簿!E33)</f>
        <v/>
      </c>
      <c r="F33" s="132" t="str">
        <f>IF(男子名簿!F33="","",男子名簿!F33)</f>
        <v/>
      </c>
      <c r="G33" s="132" t="str">
        <f>IF(男子名簿!G33="","",男子名簿!G33)</f>
        <v/>
      </c>
      <c r="H33" s="132" t="str">
        <f>IF(男子名簿!H33="","",男子名簿!H33)</f>
        <v/>
      </c>
      <c r="I33" s="132" t="str">
        <f>IF(男子名簿!I33="","",男子名簿!I33)</f>
        <v/>
      </c>
      <c r="J33" s="132" t="str">
        <f>IF(男子名簿!J33="","",男子名簿!J33)</f>
        <v/>
      </c>
      <c r="K33" s="132">
        <f>IF(男子名簿!K33="","",男子名簿!K33)</f>
        <v>1</v>
      </c>
      <c r="L33" s="195" t="str">
        <f>IF(男子名簿!L33="","",男子名簿!L33)</f>
        <v/>
      </c>
      <c r="M33" s="195" t="str">
        <f>IF(男子名簿!M33="","",男子名簿!M33)</f>
        <v/>
      </c>
      <c r="N33" s="195" t="str">
        <f>IF(男子名簿!N33="","",男子名簿!N33)</f>
        <v/>
      </c>
      <c r="O33" s="132" t="str">
        <f>IF(男子名簿!O33="","",男子名簿!O33)</f>
        <v>島根</v>
      </c>
      <c r="P33" s="132"/>
      <c r="Q33" s="132" t="str">
        <f>IF(男子名簿!Q33="","",VLOOKUP(男子名簿!Q33,管理者シート!$B$9:$C$44,2,FALSE))</f>
        <v/>
      </c>
      <c r="R33" s="132" t="str">
        <f>IF(男子名簿!R33="","",男子名簿!R33)</f>
        <v/>
      </c>
      <c r="S33" s="132">
        <v>0</v>
      </c>
      <c r="T33" s="132">
        <v>2</v>
      </c>
      <c r="U33" s="132" t="str">
        <f>IF(男子名簿!U33="","",VLOOKUP(男子名簿!U33,管理者シート!$B$9:$C$44,2,FALSE))</f>
        <v/>
      </c>
      <c r="V33" s="132" t="str">
        <f>IF(男子名簿!V33="","",男子名簿!V33)</f>
        <v/>
      </c>
      <c r="W33" s="132">
        <v>0</v>
      </c>
      <c r="X33" s="132">
        <v>2</v>
      </c>
      <c r="Y33" s="132" t="str">
        <f>IF(男子名簿!Y33="","",VLOOKUP(男子名簿!Y33,管理者シート!$B$9:$C$27,2,FALSE))</f>
        <v/>
      </c>
      <c r="Z33" s="132" t="str">
        <f>IF(男子名簿!Z33="","",男子名簿!Z33)</f>
        <v/>
      </c>
      <c r="AA33" s="132">
        <v>0</v>
      </c>
      <c r="AB33" s="132">
        <v>2</v>
      </c>
      <c r="AC33" s="132" t="str">
        <f>IF(男子名簿!AC33="","",13)</f>
        <v/>
      </c>
      <c r="AD33" s="132" t="str">
        <f>IF(男子名簿!AD33="","",男子名簿!AD33)</f>
        <v/>
      </c>
      <c r="AE33" s="132">
        <v>0</v>
      </c>
      <c r="AF33" s="132">
        <v>2</v>
      </c>
      <c r="AG33" s="132" t="str">
        <f>IF(男子名簿!AG33="","",35)</f>
        <v/>
      </c>
      <c r="AH33" s="132" t="str">
        <f>IF(男子名簿!AH33="","",男子名簿!AH33)</f>
        <v/>
      </c>
      <c r="AI33" s="132">
        <v>0</v>
      </c>
      <c r="AJ33" s="132">
        <v>2</v>
      </c>
    </row>
    <row r="34" spans="1:36" x14ac:dyDescent="0.25">
      <c r="A34" s="99"/>
      <c r="B34" s="132" t="str">
        <f>IF(男子名簿!B34="","",男子名簿!B34)</f>
        <v/>
      </c>
      <c r="C34" s="99"/>
      <c r="D34" s="99" t="str">
        <f>IF(男子名簿!D34="","",男子名簿!D34)</f>
        <v/>
      </c>
      <c r="E34" s="132" t="str">
        <f>IF(男子名簿!E34="","",男子名簿!E34)</f>
        <v/>
      </c>
      <c r="F34" s="132" t="str">
        <f>IF(男子名簿!F34="","",男子名簿!F34)</f>
        <v/>
      </c>
      <c r="G34" s="132" t="str">
        <f>IF(男子名簿!G34="","",男子名簿!G34)</f>
        <v/>
      </c>
      <c r="H34" s="132" t="str">
        <f>IF(男子名簿!H34="","",男子名簿!H34)</f>
        <v/>
      </c>
      <c r="I34" s="132" t="str">
        <f>IF(男子名簿!I34="","",男子名簿!I34)</f>
        <v/>
      </c>
      <c r="J34" s="132" t="str">
        <f>IF(男子名簿!J34="","",男子名簿!J34)</f>
        <v/>
      </c>
      <c r="K34" s="132">
        <f>IF(男子名簿!K34="","",男子名簿!K34)</f>
        <v>1</v>
      </c>
      <c r="L34" s="195" t="str">
        <f>IF(男子名簿!L34="","",男子名簿!L34)</f>
        <v/>
      </c>
      <c r="M34" s="195" t="str">
        <f>IF(男子名簿!M34="","",男子名簿!M34)</f>
        <v/>
      </c>
      <c r="N34" s="195" t="str">
        <f>IF(男子名簿!N34="","",男子名簿!N34)</f>
        <v/>
      </c>
      <c r="O34" s="132" t="str">
        <f>IF(男子名簿!O34="","",男子名簿!O34)</f>
        <v>島根</v>
      </c>
      <c r="P34" s="132"/>
      <c r="Q34" s="132" t="str">
        <f>IF(男子名簿!Q34="","",VLOOKUP(男子名簿!Q34,管理者シート!$B$9:$C$44,2,FALSE))</f>
        <v/>
      </c>
      <c r="R34" s="132" t="str">
        <f>IF(男子名簿!R34="","",男子名簿!R34)</f>
        <v/>
      </c>
      <c r="S34" s="132">
        <v>0</v>
      </c>
      <c r="T34" s="132">
        <v>2</v>
      </c>
      <c r="U34" s="132" t="str">
        <f>IF(男子名簿!U34="","",VLOOKUP(男子名簿!U34,管理者シート!$B$9:$C$44,2,FALSE))</f>
        <v/>
      </c>
      <c r="V34" s="132" t="str">
        <f>IF(男子名簿!V34="","",男子名簿!V34)</f>
        <v/>
      </c>
      <c r="W34" s="132">
        <v>0</v>
      </c>
      <c r="X34" s="132">
        <v>2</v>
      </c>
      <c r="Y34" s="132" t="str">
        <f>IF(男子名簿!Y34="","",VLOOKUP(男子名簿!Y34,管理者シート!$B$9:$C$27,2,FALSE))</f>
        <v/>
      </c>
      <c r="Z34" s="132" t="str">
        <f>IF(男子名簿!Z34="","",男子名簿!Z34)</f>
        <v/>
      </c>
      <c r="AA34" s="132">
        <v>0</v>
      </c>
      <c r="AB34" s="132">
        <v>2</v>
      </c>
      <c r="AC34" s="132" t="str">
        <f>IF(男子名簿!AC34="","",13)</f>
        <v/>
      </c>
      <c r="AD34" s="132" t="str">
        <f>IF(男子名簿!AD34="","",男子名簿!AD34)</f>
        <v/>
      </c>
      <c r="AE34" s="132">
        <v>0</v>
      </c>
      <c r="AF34" s="132">
        <v>2</v>
      </c>
      <c r="AG34" s="132" t="str">
        <f>IF(男子名簿!AG34="","",35)</f>
        <v/>
      </c>
      <c r="AH34" s="132" t="str">
        <f>IF(男子名簿!AH34="","",男子名簿!AH34)</f>
        <v/>
      </c>
      <c r="AI34" s="132">
        <v>0</v>
      </c>
      <c r="AJ34" s="132">
        <v>2</v>
      </c>
    </row>
    <row r="35" spans="1:36" x14ac:dyDescent="0.25">
      <c r="A35" s="99"/>
      <c r="B35" s="132" t="str">
        <f>IF(男子名簿!B35="","",男子名簿!B35)</f>
        <v/>
      </c>
      <c r="C35" s="99"/>
      <c r="D35" s="99" t="str">
        <f>IF(男子名簿!D35="","",男子名簿!D35)</f>
        <v/>
      </c>
      <c r="E35" s="132" t="str">
        <f>IF(男子名簿!E35="","",男子名簿!E35)</f>
        <v/>
      </c>
      <c r="F35" s="132" t="str">
        <f>IF(男子名簿!F35="","",男子名簿!F35)</f>
        <v/>
      </c>
      <c r="G35" s="132" t="str">
        <f>IF(男子名簿!G35="","",男子名簿!G35)</f>
        <v/>
      </c>
      <c r="H35" s="132" t="str">
        <f>IF(男子名簿!H35="","",男子名簿!H35)</f>
        <v/>
      </c>
      <c r="I35" s="132" t="str">
        <f>IF(男子名簿!I35="","",男子名簿!I35)</f>
        <v/>
      </c>
      <c r="J35" s="132" t="str">
        <f>IF(男子名簿!J35="","",男子名簿!J35)</f>
        <v/>
      </c>
      <c r="K35" s="132">
        <f>IF(男子名簿!K35="","",男子名簿!K35)</f>
        <v>1</v>
      </c>
      <c r="L35" s="195" t="str">
        <f>IF(男子名簿!L35="","",男子名簿!L35)</f>
        <v/>
      </c>
      <c r="M35" s="195" t="str">
        <f>IF(男子名簿!M35="","",男子名簿!M35)</f>
        <v/>
      </c>
      <c r="N35" s="195" t="str">
        <f>IF(男子名簿!N35="","",男子名簿!N35)</f>
        <v/>
      </c>
      <c r="O35" s="132" t="str">
        <f>IF(男子名簿!O35="","",男子名簿!O35)</f>
        <v>島根</v>
      </c>
      <c r="P35" s="132"/>
      <c r="Q35" s="132" t="str">
        <f>IF(男子名簿!Q35="","",VLOOKUP(男子名簿!Q35,管理者シート!$B$9:$C$44,2,FALSE))</f>
        <v/>
      </c>
      <c r="R35" s="132" t="str">
        <f>IF(男子名簿!R35="","",男子名簿!R35)</f>
        <v/>
      </c>
      <c r="S35" s="132">
        <v>0</v>
      </c>
      <c r="T35" s="132">
        <v>2</v>
      </c>
      <c r="U35" s="132" t="str">
        <f>IF(男子名簿!U35="","",VLOOKUP(男子名簿!U35,管理者シート!$B$9:$C$44,2,FALSE))</f>
        <v/>
      </c>
      <c r="V35" s="132" t="str">
        <f>IF(男子名簿!V35="","",男子名簿!V35)</f>
        <v/>
      </c>
      <c r="W35" s="132">
        <v>0</v>
      </c>
      <c r="X35" s="132">
        <v>2</v>
      </c>
      <c r="Y35" s="132" t="str">
        <f>IF(男子名簿!Y35="","",VLOOKUP(男子名簿!Y35,管理者シート!$B$9:$C$27,2,FALSE))</f>
        <v/>
      </c>
      <c r="Z35" s="132" t="str">
        <f>IF(男子名簿!Z35="","",男子名簿!Z35)</f>
        <v/>
      </c>
      <c r="AA35" s="132">
        <v>0</v>
      </c>
      <c r="AB35" s="132">
        <v>2</v>
      </c>
      <c r="AC35" s="132" t="str">
        <f>IF(男子名簿!AC35="","",13)</f>
        <v/>
      </c>
      <c r="AD35" s="132" t="str">
        <f>IF(男子名簿!AD35="","",男子名簿!AD35)</f>
        <v/>
      </c>
      <c r="AE35" s="132">
        <v>0</v>
      </c>
      <c r="AF35" s="132">
        <v>2</v>
      </c>
      <c r="AG35" s="132" t="str">
        <f>IF(男子名簿!AG35="","",35)</f>
        <v/>
      </c>
      <c r="AH35" s="132" t="str">
        <f>IF(男子名簿!AH35="","",男子名簿!AH35)</f>
        <v/>
      </c>
      <c r="AI35" s="132">
        <v>0</v>
      </c>
      <c r="AJ35" s="132">
        <v>2</v>
      </c>
    </row>
    <row r="36" spans="1:36" x14ac:dyDescent="0.25">
      <c r="A36" s="99"/>
      <c r="B36" s="132" t="str">
        <f>IF(男子名簿!B36="","",男子名簿!B36)</f>
        <v/>
      </c>
      <c r="C36" s="99"/>
      <c r="D36" s="99" t="str">
        <f>IF(男子名簿!D36="","",男子名簿!D36)</f>
        <v/>
      </c>
      <c r="E36" s="132" t="str">
        <f>IF(男子名簿!E36="","",男子名簿!E36)</f>
        <v/>
      </c>
      <c r="F36" s="132" t="str">
        <f>IF(男子名簿!F36="","",男子名簿!F36)</f>
        <v/>
      </c>
      <c r="G36" s="132" t="str">
        <f>IF(男子名簿!G36="","",男子名簿!G36)</f>
        <v/>
      </c>
      <c r="H36" s="132" t="str">
        <f>IF(男子名簿!H36="","",男子名簿!H36)</f>
        <v/>
      </c>
      <c r="I36" s="132" t="str">
        <f>IF(男子名簿!I36="","",男子名簿!I36)</f>
        <v/>
      </c>
      <c r="J36" s="132" t="str">
        <f>IF(男子名簿!J36="","",男子名簿!J36)</f>
        <v/>
      </c>
      <c r="K36" s="132">
        <f>IF(男子名簿!K36="","",男子名簿!K36)</f>
        <v>1</v>
      </c>
      <c r="L36" s="195" t="str">
        <f>IF(男子名簿!L36="","",男子名簿!L36)</f>
        <v/>
      </c>
      <c r="M36" s="195" t="str">
        <f>IF(男子名簿!M36="","",男子名簿!M36)</f>
        <v/>
      </c>
      <c r="N36" s="195" t="str">
        <f>IF(男子名簿!N36="","",男子名簿!N36)</f>
        <v/>
      </c>
      <c r="O36" s="132" t="str">
        <f>IF(男子名簿!O36="","",男子名簿!O36)</f>
        <v>島根</v>
      </c>
      <c r="P36" s="132"/>
      <c r="Q36" s="132" t="str">
        <f>IF(男子名簿!Q36="","",VLOOKUP(男子名簿!Q36,管理者シート!$B$9:$C$44,2,FALSE))</f>
        <v/>
      </c>
      <c r="R36" s="132" t="str">
        <f>IF(男子名簿!R36="","",男子名簿!R36)</f>
        <v/>
      </c>
      <c r="S36" s="132">
        <v>0</v>
      </c>
      <c r="T36" s="132">
        <v>2</v>
      </c>
      <c r="U36" s="132" t="str">
        <f>IF(男子名簿!U36="","",VLOOKUP(男子名簿!U36,管理者シート!$B$9:$C$44,2,FALSE))</f>
        <v/>
      </c>
      <c r="V36" s="132" t="str">
        <f>IF(男子名簿!V36="","",男子名簿!V36)</f>
        <v/>
      </c>
      <c r="W36" s="132">
        <v>0</v>
      </c>
      <c r="X36" s="132">
        <v>2</v>
      </c>
      <c r="Y36" s="132" t="str">
        <f>IF(男子名簿!Y36="","",VLOOKUP(男子名簿!Y36,管理者シート!$B$9:$C$27,2,FALSE))</f>
        <v/>
      </c>
      <c r="Z36" s="132" t="str">
        <f>IF(男子名簿!Z36="","",男子名簿!Z36)</f>
        <v/>
      </c>
      <c r="AA36" s="132">
        <v>0</v>
      </c>
      <c r="AB36" s="132">
        <v>2</v>
      </c>
      <c r="AC36" s="132" t="str">
        <f>IF(男子名簿!AC36="","",13)</f>
        <v/>
      </c>
      <c r="AD36" s="132" t="str">
        <f>IF(男子名簿!AD36="","",男子名簿!AD36)</f>
        <v/>
      </c>
      <c r="AE36" s="132">
        <v>0</v>
      </c>
      <c r="AF36" s="132">
        <v>2</v>
      </c>
      <c r="AG36" s="132" t="str">
        <f>IF(男子名簿!AG36="","",35)</f>
        <v/>
      </c>
      <c r="AH36" s="132" t="str">
        <f>IF(男子名簿!AH36="","",男子名簿!AH36)</f>
        <v/>
      </c>
      <c r="AI36" s="132">
        <v>0</v>
      </c>
      <c r="AJ36" s="132">
        <v>2</v>
      </c>
    </row>
    <row r="37" spans="1:36" x14ac:dyDescent="0.25">
      <c r="A37" s="99"/>
      <c r="B37" s="132" t="str">
        <f>IF(男子名簿!B37="","",男子名簿!B37)</f>
        <v/>
      </c>
      <c r="C37" s="99"/>
      <c r="D37" s="99" t="str">
        <f>IF(男子名簿!D37="","",男子名簿!D37)</f>
        <v/>
      </c>
      <c r="E37" s="132" t="str">
        <f>IF(男子名簿!E37="","",男子名簿!E37)</f>
        <v/>
      </c>
      <c r="F37" s="132" t="str">
        <f>IF(男子名簿!F37="","",男子名簿!F37)</f>
        <v/>
      </c>
      <c r="G37" s="132" t="str">
        <f>IF(男子名簿!G37="","",男子名簿!G37)</f>
        <v/>
      </c>
      <c r="H37" s="132" t="str">
        <f>IF(男子名簿!H37="","",男子名簿!H37)</f>
        <v/>
      </c>
      <c r="I37" s="132" t="str">
        <f>IF(男子名簿!I37="","",男子名簿!I37)</f>
        <v/>
      </c>
      <c r="J37" s="132" t="str">
        <f>IF(男子名簿!J37="","",男子名簿!J37)</f>
        <v/>
      </c>
      <c r="K37" s="132">
        <f>IF(男子名簿!K37="","",男子名簿!K37)</f>
        <v>1</v>
      </c>
      <c r="L37" s="195" t="str">
        <f>IF(男子名簿!L37="","",男子名簿!L37)</f>
        <v/>
      </c>
      <c r="M37" s="195" t="str">
        <f>IF(男子名簿!M37="","",男子名簿!M37)</f>
        <v/>
      </c>
      <c r="N37" s="195" t="str">
        <f>IF(男子名簿!N37="","",男子名簿!N37)</f>
        <v/>
      </c>
      <c r="O37" s="132" t="str">
        <f>IF(男子名簿!O37="","",男子名簿!O37)</f>
        <v>島根</v>
      </c>
      <c r="P37" s="132"/>
      <c r="Q37" s="132" t="str">
        <f>IF(男子名簿!Q37="","",VLOOKUP(男子名簿!Q37,管理者シート!$B$9:$C$44,2,FALSE))</f>
        <v/>
      </c>
      <c r="R37" s="132" t="str">
        <f>IF(男子名簿!R37="","",男子名簿!R37)</f>
        <v/>
      </c>
      <c r="S37" s="132">
        <v>0</v>
      </c>
      <c r="T37" s="132">
        <v>2</v>
      </c>
      <c r="U37" s="132" t="str">
        <f>IF(男子名簿!U37="","",VLOOKUP(男子名簿!U37,管理者シート!$B$9:$C$44,2,FALSE))</f>
        <v/>
      </c>
      <c r="V37" s="132" t="str">
        <f>IF(男子名簿!V37="","",男子名簿!V37)</f>
        <v/>
      </c>
      <c r="W37" s="132">
        <v>0</v>
      </c>
      <c r="X37" s="132">
        <v>2</v>
      </c>
      <c r="Y37" s="132" t="str">
        <f>IF(男子名簿!Y37="","",VLOOKUP(男子名簿!Y37,管理者シート!$B$9:$C$27,2,FALSE))</f>
        <v/>
      </c>
      <c r="Z37" s="132" t="str">
        <f>IF(男子名簿!Z37="","",男子名簿!Z37)</f>
        <v/>
      </c>
      <c r="AA37" s="132">
        <v>0</v>
      </c>
      <c r="AB37" s="132">
        <v>2</v>
      </c>
      <c r="AC37" s="132" t="str">
        <f>IF(男子名簿!AC37="","",13)</f>
        <v/>
      </c>
      <c r="AD37" s="132" t="str">
        <f>IF(男子名簿!AD37="","",男子名簿!AD37)</f>
        <v/>
      </c>
      <c r="AE37" s="132">
        <v>0</v>
      </c>
      <c r="AF37" s="132">
        <v>2</v>
      </c>
      <c r="AG37" s="132" t="str">
        <f>IF(男子名簿!AG37="","",35)</f>
        <v/>
      </c>
      <c r="AH37" s="132" t="str">
        <f>IF(男子名簿!AH37="","",男子名簿!AH37)</f>
        <v/>
      </c>
      <c r="AI37" s="132">
        <v>0</v>
      </c>
      <c r="AJ37" s="132">
        <v>2</v>
      </c>
    </row>
    <row r="38" spans="1:36" x14ac:dyDescent="0.25">
      <c r="A38" s="99"/>
      <c r="B38" s="132" t="str">
        <f>IF(男子名簿!B38="","",男子名簿!B38)</f>
        <v/>
      </c>
      <c r="C38" s="99"/>
      <c r="D38" s="99" t="str">
        <f>IF(男子名簿!D38="","",男子名簿!D38)</f>
        <v/>
      </c>
      <c r="E38" s="132" t="str">
        <f>IF(男子名簿!E38="","",男子名簿!E38)</f>
        <v/>
      </c>
      <c r="F38" s="132" t="str">
        <f>IF(男子名簿!F38="","",男子名簿!F38)</f>
        <v/>
      </c>
      <c r="G38" s="132" t="str">
        <f>IF(男子名簿!G38="","",男子名簿!G38)</f>
        <v/>
      </c>
      <c r="H38" s="132" t="str">
        <f>IF(男子名簿!H38="","",男子名簿!H38)</f>
        <v/>
      </c>
      <c r="I38" s="132" t="str">
        <f>IF(男子名簿!I38="","",男子名簿!I38)</f>
        <v/>
      </c>
      <c r="J38" s="132" t="str">
        <f>IF(男子名簿!J38="","",男子名簿!J38)</f>
        <v/>
      </c>
      <c r="K38" s="132">
        <f>IF(男子名簿!K38="","",男子名簿!K38)</f>
        <v>1</v>
      </c>
      <c r="L38" s="195" t="str">
        <f>IF(男子名簿!L38="","",男子名簿!L38)</f>
        <v/>
      </c>
      <c r="M38" s="195" t="str">
        <f>IF(男子名簿!M38="","",男子名簿!M38)</f>
        <v/>
      </c>
      <c r="N38" s="195" t="str">
        <f>IF(男子名簿!N38="","",男子名簿!N38)</f>
        <v/>
      </c>
      <c r="O38" s="132" t="str">
        <f>IF(男子名簿!O38="","",男子名簿!O38)</f>
        <v>島根</v>
      </c>
      <c r="P38" s="132"/>
      <c r="Q38" s="132" t="str">
        <f>IF(男子名簿!Q38="","",VLOOKUP(男子名簿!Q38,管理者シート!$B$9:$C$44,2,FALSE))</f>
        <v/>
      </c>
      <c r="R38" s="132" t="str">
        <f>IF(男子名簿!R38="","",男子名簿!R38)</f>
        <v/>
      </c>
      <c r="S38" s="132">
        <v>0</v>
      </c>
      <c r="T38" s="132">
        <v>2</v>
      </c>
      <c r="U38" s="132" t="str">
        <f>IF(男子名簿!U38="","",VLOOKUP(男子名簿!U38,管理者シート!$B$9:$C$44,2,FALSE))</f>
        <v/>
      </c>
      <c r="V38" s="132" t="str">
        <f>IF(男子名簿!V38="","",男子名簿!V38)</f>
        <v/>
      </c>
      <c r="W38" s="132">
        <v>0</v>
      </c>
      <c r="X38" s="132">
        <v>2</v>
      </c>
      <c r="Y38" s="132" t="str">
        <f>IF(男子名簿!Y38="","",VLOOKUP(男子名簿!Y38,管理者シート!$B$9:$C$27,2,FALSE))</f>
        <v/>
      </c>
      <c r="Z38" s="132" t="str">
        <f>IF(男子名簿!Z38="","",男子名簿!Z38)</f>
        <v/>
      </c>
      <c r="AA38" s="132">
        <v>0</v>
      </c>
      <c r="AB38" s="132">
        <v>2</v>
      </c>
      <c r="AC38" s="132" t="str">
        <f>IF(男子名簿!AC38="","",13)</f>
        <v/>
      </c>
      <c r="AD38" s="132" t="str">
        <f>IF(男子名簿!AD38="","",男子名簿!AD38)</f>
        <v/>
      </c>
      <c r="AE38" s="132">
        <v>0</v>
      </c>
      <c r="AF38" s="132">
        <v>2</v>
      </c>
      <c r="AG38" s="132" t="str">
        <f>IF(男子名簿!AG38="","",35)</f>
        <v/>
      </c>
      <c r="AH38" s="132" t="str">
        <f>IF(男子名簿!AH38="","",男子名簿!AH38)</f>
        <v/>
      </c>
      <c r="AI38" s="132">
        <v>0</v>
      </c>
      <c r="AJ38" s="132">
        <v>2</v>
      </c>
    </row>
    <row r="39" spans="1:36" x14ac:dyDescent="0.25">
      <c r="A39" s="99"/>
      <c r="B39" s="132" t="str">
        <f>IF(男子名簿!B39="","",男子名簿!B39)</f>
        <v/>
      </c>
      <c r="C39" s="99"/>
      <c r="D39" s="99" t="str">
        <f>IF(男子名簿!D39="","",男子名簿!D39)</f>
        <v/>
      </c>
      <c r="E39" s="132" t="str">
        <f>IF(男子名簿!E39="","",男子名簿!E39)</f>
        <v/>
      </c>
      <c r="F39" s="132" t="str">
        <f>IF(男子名簿!F39="","",男子名簿!F39)</f>
        <v/>
      </c>
      <c r="G39" s="132" t="str">
        <f>IF(男子名簿!G39="","",男子名簿!G39)</f>
        <v/>
      </c>
      <c r="H39" s="132" t="str">
        <f>IF(男子名簿!H39="","",男子名簿!H39)</f>
        <v/>
      </c>
      <c r="I39" s="132" t="str">
        <f>IF(男子名簿!I39="","",男子名簿!I39)</f>
        <v/>
      </c>
      <c r="J39" s="132" t="str">
        <f>IF(男子名簿!J39="","",男子名簿!J39)</f>
        <v/>
      </c>
      <c r="K39" s="132">
        <f>IF(男子名簿!K39="","",男子名簿!K39)</f>
        <v>1</v>
      </c>
      <c r="L39" s="195" t="str">
        <f>IF(男子名簿!L39="","",男子名簿!L39)</f>
        <v/>
      </c>
      <c r="M39" s="195" t="str">
        <f>IF(男子名簿!M39="","",男子名簿!M39)</f>
        <v/>
      </c>
      <c r="N39" s="195" t="str">
        <f>IF(男子名簿!N39="","",男子名簿!N39)</f>
        <v/>
      </c>
      <c r="O39" s="132" t="str">
        <f>IF(男子名簿!O39="","",男子名簿!O39)</f>
        <v>島根</v>
      </c>
      <c r="P39" s="132"/>
      <c r="Q39" s="132" t="str">
        <f>IF(男子名簿!Q39="","",VLOOKUP(男子名簿!Q39,管理者シート!$B$9:$C$44,2,FALSE))</f>
        <v/>
      </c>
      <c r="R39" s="132" t="str">
        <f>IF(男子名簿!R39="","",男子名簿!R39)</f>
        <v/>
      </c>
      <c r="S39" s="132">
        <v>0</v>
      </c>
      <c r="T39" s="132">
        <v>2</v>
      </c>
      <c r="U39" s="132" t="str">
        <f>IF(男子名簿!U39="","",VLOOKUP(男子名簿!U39,管理者シート!$B$9:$C$44,2,FALSE))</f>
        <v/>
      </c>
      <c r="V39" s="132" t="str">
        <f>IF(男子名簿!V39="","",男子名簿!V39)</f>
        <v/>
      </c>
      <c r="W39" s="132">
        <v>0</v>
      </c>
      <c r="X39" s="132">
        <v>2</v>
      </c>
      <c r="Y39" s="132" t="str">
        <f>IF(男子名簿!Y39="","",VLOOKUP(男子名簿!Y39,管理者シート!$B$9:$C$27,2,FALSE))</f>
        <v/>
      </c>
      <c r="Z39" s="132" t="str">
        <f>IF(男子名簿!Z39="","",男子名簿!Z39)</f>
        <v/>
      </c>
      <c r="AA39" s="132">
        <v>0</v>
      </c>
      <c r="AB39" s="132">
        <v>2</v>
      </c>
      <c r="AC39" s="132" t="str">
        <f>IF(男子名簿!AC39="","",13)</f>
        <v/>
      </c>
      <c r="AD39" s="132" t="str">
        <f>IF(男子名簿!AD39="","",男子名簿!AD39)</f>
        <v/>
      </c>
      <c r="AE39" s="132">
        <v>0</v>
      </c>
      <c r="AF39" s="132">
        <v>2</v>
      </c>
      <c r="AG39" s="132" t="str">
        <f>IF(男子名簿!AG39="","",35)</f>
        <v/>
      </c>
      <c r="AH39" s="132" t="str">
        <f>IF(男子名簿!AH39="","",男子名簿!AH39)</f>
        <v/>
      </c>
      <c r="AI39" s="132">
        <v>0</v>
      </c>
      <c r="AJ39" s="132">
        <v>2</v>
      </c>
    </row>
    <row r="40" spans="1:36" x14ac:dyDescent="0.25">
      <c r="A40" s="99"/>
      <c r="B40" s="132" t="str">
        <f>IF(男子名簿!B40="","",男子名簿!B40)</f>
        <v/>
      </c>
      <c r="C40" s="99"/>
      <c r="D40" s="99" t="str">
        <f>IF(男子名簿!D40="","",男子名簿!D40)</f>
        <v/>
      </c>
      <c r="E40" s="132" t="str">
        <f>IF(男子名簿!E40="","",男子名簿!E40)</f>
        <v/>
      </c>
      <c r="F40" s="132" t="str">
        <f>IF(男子名簿!F40="","",男子名簿!F40)</f>
        <v/>
      </c>
      <c r="G40" s="132" t="str">
        <f>IF(男子名簿!G40="","",男子名簿!G40)</f>
        <v/>
      </c>
      <c r="H40" s="132" t="str">
        <f>IF(男子名簿!H40="","",男子名簿!H40)</f>
        <v/>
      </c>
      <c r="I40" s="132" t="str">
        <f>IF(男子名簿!I40="","",男子名簿!I40)</f>
        <v/>
      </c>
      <c r="J40" s="132" t="str">
        <f>IF(男子名簿!J40="","",男子名簿!J40)</f>
        <v/>
      </c>
      <c r="K40" s="132">
        <f>IF(男子名簿!K40="","",男子名簿!K40)</f>
        <v>1</v>
      </c>
      <c r="L40" s="195" t="str">
        <f>IF(男子名簿!L40="","",男子名簿!L40)</f>
        <v/>
      </c>
      <c r="M40" s="195" t="str">
        <f>IF(男子名簿!M40="","",男子名簿!M40)</f>
        <v/>
      </c>
      <c r="N40" s="195" t="str">
        <f>IF(男子名簿!N40="","",男子名簿!N40)</f>
        <v/>
      </c>
      <c r="O40" s="132" t="str">
        <f>IF(男子名簿!O40="","",男子名簿!O40)</f>
        <v>島根</v>
      </c>
      <c r="P40" s="132"/>
      <c r="Q40" s="132" t="str">
        <f>IF(男子名簿!Q40="","",VLOOKUP(男子名簿!Q40,管理者シート!$B$9:$C$44,2,FALSE))</f>
        <v/>
      </c>
      <c r="R40" s="132" t="str">
        <f>IF(男子名簿!R40="","",男子名簿!R40)</f>
        <v/>
      </c>
      <c r="S40" s="132">
        <v>0</v>
      </c>
      <c r="T40" s="132">
        <v>2</v>
      </c>
      <c r="U40" s="132" t="str">
        <f>IF(男子名簿!U40="","",VLOOKUP(男子名簿!U40,管理者シート!$B$9:$C$44,2,FALSE))</f>
        <v/>
      </c>
      <c r="V40" s="132" t="str">
        <f>IF(男子名簿!V40="","",男子名簿!V40)</f>
        <v/>
      </c>
      <c r="W40" s="132">
        <v>0</v>
      </c>
      <c r="X40" s="132">
        <v>2</v>
      </c>
      <c r="Y40" s="132" t="str">
        <f>IF(男子名簿!Y40="","",VLOOKUP(男子名簿!Y40,管理者シート!$B$9:$C$27,2,FALSE))</f>
        <v/>
      </c>
      <c r="Z40" s="132" t="str">
        <f>IF(男子名簿!Z40="","",男子名簿!Z40)</f>
        <v/>
      </c>
      <c r="AA40" s="132">
        <v>0</v>
      </c>
      <c r="AB40" s="132">
        <v>2</v>
      </c>
      <c r="AC40" s="132" t="str">
        <f>IF(男子名簿!AC40="","",13)</f>
        <v/>
      </c>
      <c r="AD40" s="132" t="str">
        <f>IF(男子名簿!AD40="","",男子名簿!AD40)</f>
        <v/>
      </c>
      <c r="AE40" s="132">
        <v>0</v>
      </c>
      <c r="AF40" s="132">
        <v>2</v>
      </c>
      <c r="AG40" s="132" t="str">
        <f>IF(男子名簿!AG40="","",35)</f>
        <v/>
      </c>
      <c r="AH40" s="132" t="str">
        <f>IF(男子名簿!AH40="","",男子名簿!AH40)</f>
        <v/>
      </c>
      <c r="AI40" s="132">
        <v>0</v>
      </c>
      <c r="AJ40" s="132">
        <v>2</v>
      </c>
    </row>
    <row r="41" spans="1:36" x14ac:dyDescent="0.25">
      <c r="A41" s="99"/>
      <c r="B41" s="132" t="str">
        <f>IF(男子名簿!B41="","",男子名簿!B41)</f>
        <v/>
      </c>
      <c r="C41" s="99"/>
      <c r="D41" s="99" t="str">
        <f>IF(男子名簿!D41="","",男子名簿!D41)</f>
        <v/>
      </c>
      <c r="E41" s="132" t="str">
        <f>IF(男子名簿!E41="","",男子名簿!E41)</f>
        <v/>
      </c>
      <c r="F41" s="132" t="str">
        <f>IF(男子名簿!F41="","",男子名簿!F41)</f>
        <v/>
      </c>
      <c r="G41" s="132" t="str">
        <f>IF(男子名簿!G41="","",男子名簿!G41)</f>
        <v/>
      </c>
      <c r="H41" s="132" t="str">
        <f>IF(男子名簿!H41="","",男子名簿!H41)</f>
        <v/>
      </c>
      <c r="I41" s="132" t="str">
        <f>IF(男子名簿!I41="","",男子名簿!I41)</f>
        <v/>
      </c>
      <c r="J41" s="132" t="str">
        <f>IF(男子名簿!J41="","",男子名簿!J41)</f>
        <v/>
      </c>
      <c r="K41" s="132">
        <f>IF(男子名簿!K41="","",男子名簿!K41)</f>
        <v>1</v>
      </c>
      <c r="L41" s="195" t="str">
        <f>IF(男子名簿!L41="","",男子名簿!L41)</f>
        <v/>
      </c>
      <c r="M41" s="195" t="str">
        <f>IF(男子名簿!M41="","",男子名簿!M41)</f>
        <v/>
      </c>
      <c r="N41" s="195" t="str">
        <f>IF(男子名簿!N41="","",男子名簿!N41)</f>
        <v/>
      </c>
      <c r="O41" s="132" t="str">
        <f>IF(男子名簿!O41="","",男子名簿!O41)</f>
        <v>島根</v>
      </c>
      <c r="P41" s="132"/>
      <c r="Q41" s="132" t="str">
        <f>IF(男子名簿!Q41="","",VLOOKUP(男子名簿!Q41,管理者シート!$B$9:$C$44,2,FALSE))</f>
        <v/>
      </c>
      <c r="R41" s="132" t="str">
        <f>IF(男子名簿!R41="","",男子名簿!R41)</f>
        <v/>
      </c>
      <c r="S41" s="132">
        <v>0</v>
      </c>
      <c r="T41" s="132">
        <v>2</v>
      </c>
      <c r="U41" s="132" t="str">
        <f>IF(男子名簿!U41="","",VLOOKUP(男子名簿!U41,管理者シート!$B$9:$C$44,2,FALSE))</f>
        <v/>
      </c>
      <c r="V41" s="132" t="str">
        <f>IF(男子名簿!V41="","",男子名簿!V41)</f>
        <v/>
      </c>
      <c r="W41" s="132">
        <v>0</v>
      </c>
      <c r="X41" s="132">
        <v>2</v>
      </c>
      <c r="Y41" s="132" t="str">
        <f>IF(男子名簿!Y41="","",VLOOKUP(男子名簿!Y41,管理者シート!$B$9:$C$27,2,FALSE))</f>
        <v/>
      </c>
      <c r="Z41" s="132" t="str">
        <f>IF(男子名簿!Z41="","",男子名簿!Z41)</f>
        <v/>
      </c>
      <c r="AA41" s="132">
        <v>0</v>
      </c>
      <c r="AB41" s="132">
        <v>2</v>
      </c>
      <c r="AC41" s="132" t="str">
        <f>IF(男子名簿!AC41="","",13)</f>
        <v/>
      </c>
      <c r="AD41" s="132" t="str">
        <f>IF(男子名簿!AD41="","",男子名簿!AD41)</f>
        <v/>
      </c>
      <c r="AE41" s="132">
        <v>0</v>
      </c>
      <c r="AF41" s="132">
        <v>2</v>
      </c>
      <c r="AG41" s="132" t="str">
        <f>IF(男子名簿!AG41="","",35)</f>
        <v/>
      </c>
      <c r="AH41" s="132" t="str">
        <f>IF(男子名簿!AH41="","",男子名簿!AH41)</f>
        <v/>
      </c>
      <c r="AI41" s="132">
        <v>0</v>
      </c>
      <c r="AJ41" s="132">
        <v>2</v>
      </c>
    </row>
    <row r="42" spans="1:36" x14ac:dyDescent="0.25">
      <c r="A42" s="99"/>
      <c r="B42" s="132" t="str">
        <f>IF(男子名簿!B42="","",男子名簿!B42)</f>
        <v/>
      </c>
      <c r="C42" s="99"/>
      <c r="D42" s="99" t="str">
        <f>IF(男子名簿!D42="","",男子名簿!D42)</f>
        <v/>
      </c>
      <c r="E42" s="132" t="str">
        <f>IF(男子名簿!E42="","",男子名簿!E42)</f>
        <v/>
      </c>
      <c r="F42" s="132" t="str">
        <f>IF(男子名簿!F42="","",男子名簿!F42)</f>
        <v/>
      </c>
      <c r="G42" s="132" t="str">
        <f>IF(男子名簿!G42="","",男子名簿!G42)</f>
        <v/>
      </c>
      <c r="H42" s="132" t="str">
        <f>IF(男子名簿!H42="","",男子名簿!H42)</f>
        <v/>
      </c>
      <c r="I42" s="132" t="str">
        <f>IF(男子名簿!I42="","",男子名簿!I42)</f>
        <v/>
      </c>
      <c r="J42" s="132" t="str">
        <f>IF(男子名簿!J42="","",男子名簿!J42)</f>
        <v/>
      </c>
      <c r="K42" s="132">
        <f>IF(男子名簿!K42="","",男子名簿!K42)</f>
        <v>1</v>
      </c>
      <c r="L42" s="195" t="str">
        <f>IF(男子名簿!L42="","",男子名簿!L42)</f>
        <v/>
      </c>
      <c r="M42" s="195" t="str">
        <f>IF(男子名簿!M42="","",男子名簿!M42)</f>
        <v/>
      </c>
      <c r="N42" s="195" t="str">
        <f>IF(男子名簿!N42="","",男子名簿!N42)</f>
        <v/>
      </c>
      <c r="O42" s="132" t="str">
        <f>IF(男子名簿!O42="","",男子名簿!O42)</f>
        <v>島根</v>
      </c>
      <c r="P42" s="132"/>
      <c r="Q42" s="132" t="str">
        <f>IF(男子名簿!Q42="","",VLOOKUP(男子名簿!Q42,管理者シート!$B$9:$C$44,2,FALSE))</f>
        <v/>
      </c>
      <c r="R42" s="132" t="str">
        <f>IF(男子名簿!R42="","",男子名簿!R42)</f>
        <v/>
      </c>
      <c r="S42" s="132">
        <v>0</v>
      </c>
      <c r="T42" s="132">
        <v>2</v>
      </c>
      <c r="U42" s="132" t="str">
        <f>IF(男子名簿!U42="","",VLOOKUP(男子名簿!U42,管理者シート!$B$9:$C$44,2,FALSE))</f>
        <v/>
      </c>
      <c r="V42" s="132" t="str">
        <f>IF(男子名簿!V42="","",男子名簿!V42)</f>
        <v/>
      </c>
      <c r="W42" s="132">
        <v>0</v>
      </c>
      <c r="X42" s="132">
        <v>2</v>
      </c>
      <c r="Y42" s="132" t="str">
        <f>IF(男子名簿!Y42="","",VLOOKUP(男子名簿!Y42,管理者シート!$B$9:$C$27,2,FALSE))</f>
        <v/>
      </c>
      <c r="Z42" s="132" t="str">
        <f>IF(男子名簿!Z42="","",男子名簿!Z42)</f>
        <v/>
      </c>
      <c r="AA42" s="132">
        <v>0</v>
      </c>
      <c r="AB42" s="132">
        <v>2</v>
      </c>
      <c r="AC42" s="132" t="str">
        <f>IF(男子名簿!AC42="","",13)</f>
        <v/>
      </c>
      <c r="AD42" s="132" t="str">
        <f>IF(男子名簿!AD42="","",男子名簿!AD42)</f>
        <v/>
      </c>
      <c r="AE42" s="132">
        <v>0</v>
      </c>
      <c r="AF42" s="132">
        <v>2</v>
      </c>
      <c r="AG42" s="132" t="str">
        <f>IF(男子名簿!AG42="","",35)</f>
        <v/>
      </c>
      <c r="AH42" s="132" t="str">
        <f>IF(男子名簿!AH42="","",男子名簿!AH42)</f>
        <v/>
      </c>
      <c r="AI42" s="132">
        <v>0</v>
      </c>
      <c r="AJ42" s="132">
        <v>2</v>
      </c>
    </row>
    <row r="43" spans="1:36" x14ac:dyDescent="0.25">
      <c r="A43" s="99"/>
      <c r="B43" s="132" t="str">
        <f>IF(男子名簿!B43="","",男子名簿!B43)</f>
        <v/>
      </c>
      <c r="C43" s="99"/>
      <c r="D43" s="99" t="str">
        <f>IF(男子名簿!D43="","",男子名簿!D43)</f>
        <v/>
      </c>
      <c r="E43" s="132" t="str">
        <f>IF(男子名簿!E43="","",男子名簿!E43)</f>
        <v/>
      </c>
      <c r="F43" s="132" t="str">
        <f>IF(男子名簿!F43="","",男子名簿!F43)</f>
        <v/>
      </c>
      <c r="G43" s="132" t="str">
        <f>IF(男子名簿!G43="","",男子名簿!G43)</f>
        <v/>
      </c>
      <c r="H43" s="132" t="str">
        <f>IF(男子名簿!H43="","",男子名簿!H43)</f>
        <v/>
      </c>
      <c r="I43" s="132" t="str">
        <f>IF(男子名簿!I43="","",男子名簿!I43)</f>
        <v/>
      </c>
      <c r="J43" s="132" t="str">
        <f>IF(男子名簿!J43="","",男子名簿!J43)</f>
        <v/>
      </c>
      <c r="K43" s="132">
        <f>IF(男子名簿!K43="","",男子名簿!K43)</f>
        <v>1</v>
      </c>
      <c r="L43" s="195" t="str">
        <f>IF(男子名簿!L43="","",男子名簿!L43)</f>
        <v/>
      </c>
      <c r="M43" s="195" t="str">
        <f>IF(男子名簿!M43="","",男子名簿!M43)</f>
        <v/>
      </c>
      <c r="N43" s="195" t="str">
        <f>IF(男子名簿!N43="","",男子名簿!N43)</f>
        <v/>
      </c>
      <c r="O43" s="132" t="str">
        <f>IF(男子名簿!O43="","",男子名簿!O43)</f>
        <v>島根</v>
      </c>
      <c r="P43" s="132"/>
      <c r="Q43" s="132" t="str">
        <f>IF(男子名簿!Q43="","",VLOOKUP(男子名簿!Q43,管理者シート!$B$9:$C$44,2,FALSE))</f>
        <v/>
      </c>
      <c r="R43" s="132" t="str">
        <f>IF(男子名簿!R43="","",男子名簿!R43)</f>
        <v/>
      </c>
      <c r="S43" s="132">
        <v>0</v>
      </c>
      <c r="T43" s="132">
        <v>2</v>
      </c>
      <c r="U43" s="132" t="str">
        <f>IF(男子名簿!U43="","",VLOOKUP(男子名簿!U43,管理者シート!$B$9:$C$44,2,FALSE))</f>
        <v/>
      </c>
      <c r="V43" s="132" t="str">
        <f>IF(男子名簿!V43="","",男子名簿!V43)</f>
        <v/>
      </c>
      <c r="W43" s="132">
        <v>0</v>
      </c>
      <c r="X43" s="132">
        <v>2</v>
      </c>
      <c r="Y43" s="132" t="str">
        <f>IF(男子名簿!Y43="","",VLOOKUP(男子名簿!Y43,管理者シート!$B$9:$C$27,2,FALSE))</f>
        <v/>
      </c>
      <c r="Z43" s="132" t="str">
        <f>IF(男子名簿!Z43="","",男子名簿!Z43)</f>
        <v/>
      </c>
      <c r="AA43" s="132">
        <v>0</v>
      </c>
      <c r="AB43" s="132">
        <v>2</v>
      </c>
      <c r="AC43" s="132" t="str">
        <f>IF(男子名簿!AC43="","",13)</f>
        <v/>
      </c>
      <c r="AD43" s="132" t="str">
        <f>IF(男子名簿!AD43="","",男子名簿!AD43)</f>
        <v/>
      </c>
      <c r="AE43" s="132">
        <v>0</v>
      </c>
      <c r="AF43" s="132">
        <v>2</v>
      </c>
      <c r="AG43" s="132" t="str">
        <f>IF(男子名簿!AG43="","",35)</f>
        <v/>
      </c>
      <c r="AH43" s="132" t="str">
        <f>IF(男子名簿!AH43="","",男子名簿!AH43)</f>
        <v/>
      </c>
      <c r="AI43" s="132">
        <v>0</v>
      </c>
      <c r="AJ43" s="132">
        <v>2</v>
      </c>
    </row>
    <row r="44" spans="1:36" x14ac:dyDescent="0.25">
      <c r="A44" s="99"/>
      <c r="B44" s="132" t="str">
        <f>IF(男子名簿!B44="","",男子名簿!B44)</f>
        <v/>
      </c>
      <c r="C44" s="99"/>
      <c r="D44" s="99" t="str">
        <f>IF(男子名簿!D44="","",男子名簿!D44)</f>
        <v/>
      </c>
      <c r="E44" s="132" t="str">
        <f>IF(男子名簿!E44="","",男子名簿!E44)</f>
        <v/>
      </c>
      <c r="F44" s="132" t="str">
        <f>IF(男子名簿!F44="","",男子名簿!F44)</f>
        <v/>
      </c>
      <c r="G44" s="132" t="str">
        <f>IF(男子名簿!G44="","",男子名簿!G44)</f>
        <v/>
      </c>
      <c r="H44" s="132" t="str">
        <f>IF(男子名簿!H44="","",男子名簿!H44)</f>
        <v/>
      </c>
      <c r="I44" s="132" t="str">
        <f>IF(男子名簿!I44="","",男子名簿!I44)</f>
        <v/>
      </c>
      <c r="J44" s="132" t="str">
        <f>IF(男子名簿!J44="","",男子名簿!J44)</f>
        <v/>
      </c>
      <c r="K44" s="132">
        <f>IF(男子名簿!K44="","",男子名簿!K44)</f>
        <v>1</v>
      </c>
      <c r="L44" s="195" t="str">
        <f>IF(男子名簿!L44="","",男子名簿!L44)</f>
        <v/>
      </c>
      <c r="M44" s="195" t="str">
        <f>IF(男子名簿!M44="","",男子名簿!M44)</f>
        <v/>
      </c>
      <c r="N44" s="195" t="str">
        <f>IF(男子名簿!N44="","",男子名簿!N44)</f>
        <v/>
      </c>
      <c r="O44" s="132" t="str">
        <f>IF(男子名簿!O44="","",男子名簿!O44)</f>
        <v>島根</v>
      </c>
      <c r="P44" s="132"/>
      <c r="Q44" s="132" t="str">
        <f>IF(男子名簿!Q44="","",VLOOKUP(男子名簿!Q44,管理者シート!$B$9:$C$44,2,FALSE))</f>
        <v/>
      </c>
      <c r="R44" s="132" t="str">
        <f>IF(男子名簿!R44="","",男子名簿!R44)</f>
        <v/>
      </c>
      <c r="S44" s="132">
        <v>0</v>
      </c>
      <c r="T44" s="132">
        <v>2</v>
      </c>
      <c r="U44" s="132" t="str">
        <f>IF(男子名簿!U44="","",VLOOKUP(男子名簿!U44,管理者シート!$B$9:$C$44,2,FALSE))</f>
        <v/>
      </c>
      <c r="V44" s="132" t="str">
        <f>IF(男子名簿!V44="","",男子名簿!V44)</f>
        <v/>
      </c>
      <c r="W44" s="132">
        <v>0</v>
      </c>
      <c r="X44" s="132">
        <v>2</v>
      </c>
      <c r="Y44" s="132" t="str">
        <f>IF(男子名簿!Y44="","",VLOOKUP(男子名簿!Y44,管理者シート!$B$9:$C$27,2,FALSE))</f>
        <v/>
      </c>
      <c r="Z44" s="132" t="str">
        <f>IF(男子名簿!Z44="","",男子名簿!Z44)</f>
        <v/>
      </c>
      <c r="AA44" s="132">
        <v>0</v>
      </c>
      <c r="AB44" s="132">
        <v>2</v>
      </c>
      <c r="AC44" s="132" t="str">
        <f>IF(男子名簿!AC44="","",13)</f>
        <v/>
      </c>
      <c r="AD44" s="132" t="str">
        <f>IF(男子名簿!AD44="","",男子名簿!AD44)</f>
        <v/>
      </c>
      <c r="AE44" s="132">
        <v>0</v>
      </c>
      <c r="AF44" s="132">
        <v>2</v>
      </c>
      <c r="AG44" s="132" t="str">
        <f>IF(男子名簿!AG44="","",35)</f>
        <v/>
      </c>
      <c r="AH44" s="132" t="str">
        <f>IF(男子名簿!AH44="","",男子名簿!AH44)</f>
        <v/>
      </c>
      <c r="AI44" s="132">
        <v>0</v>
      </c>
      <c r="AJ44" s="132">
        <v>2</v>
      </c>
    </row>
    <row r="45" spans="1:36" x14ac:dyDescent="0.25">
      <c r="A45" s="99"/>
      <c r="B45" s="132" t="str">
        <f>IF(男子名簿!B45="","",男子名簿!B45)</f>
        <v/>
      </c>
      <c r="C45" s="99"/>
      <c r="D45" s="99" t="str">
        <f>IF(男子名簿!D45="","",男子名簿!D45)</f>
        <v/>
      </c>
      <c r="E45" s="132" t="str">
        <f>IF(男子名簿!E45="","",男子名簿!E45)</f>
        <v/>
      </c>
      <c r="F45" s="132" t="str">
        <f>IF(男子名簿!F45="","",男子名簿!F45)</f>
        <v/>
      </c>
      <c r="G45" s="132" t="str">
        <f>IF(男子名簿!G45="","",男子名簿!G45)</f>
        <v/>
      </c>
      <c r="H45" s="132" t="str">
        <f>IF(男子名簿!H45="","",男子名簿!H45)</f>
        <v/>
      </c>
      <c r="I45" s="132" t="str">
        <f>IF(男子名簿!I45="","",男子名簿!I45)</f>
        <v/>
      </c>
      <c r="J45" s="132" t="str">
        <f>IF(男子名簿!J45="","",男子名簿!J45)</f>
        <v/>
      </c>
      <c r="K45" s="132">
        <f>IF(男子名簿!K45="","",男子名簿!K45)</f>
        <v>1</v>
      </c>
      <c r="L45" s="195" t="str">
        <f>IF(男子名簿!L45="","",男子名簿!L45)</f>
        <v/>
      </c>
      <c r="M45" s="195" t="str">
        <f>IF(男子名簿!M45="","",男子名簿!M45)</f>
        <v/>
      </c>
      <c r="N45" s="195" t="str">
        <f>IF(男子名簿!N45="","",男子名簿!N45)</f>
        <v/>
      </c>
      <c r="O45" s="132" t="str">
        <f>IF(男子名簿!O45="","",男子名簿!O45)</f>
        <v>島根</v>
      </c>
      <c r="P45" s="132"/>
      <c r="Q45" s="132" t="str">
        <f>IF(男子名簿!Q45="","",VLOOKUP(男子名簿!Q45,管理者シート!$B$9:$C$44,2,FALSE))</f>
        <v/>
      </c>
      <c r="R45" s="132" t="str">
        <f>IF(男子名簿!R45="","",男子名簿!R45)</f>
        <v/>
      </c>
      <c r="S45" s="132">
        <v>0</v>
      </c>
      <c r="T45" s="132">
        <v>2</v>
      </c>
      <c r="U45" s="132" t="str">
        <f>IF(男子名簿!U45="","",VLOOKUP(男子名簿!U45,管理者シート!$B$9:$C$44,2,FALSE))</f>
        <v/>
      </c>
      <c r="V45" s="132" t="str">
        <f>IF(男子名簿!V45="","",男子名簿!V45)</f>
        <v/>
      </c>
      <c r="W45" s="132">
        <v>0</v>
      </c>
      <c r="X45" s="132">
        <v>2</v>
      </c>
      <c r="Y45" s="132" t="str">
        <f>IF(男子名簿!Y45="","",VLOOKUP(男子名簿!Y45,管理者シート!$B$9:$C$27,2,FALSE))</f>
        <v/>
      </c>
      <c r="Z45" s="132" t="str">
        <f>IF(男子名簿!Z45="","",男子名簿!Z45)</f>
        <v/>
      </c>
      <c r="AA45" s="132">
        <v>0</v>
      </c>
      <c r="AB45" s="132">
        <v>2</v>
      </c>
      <c r="AC45" s="132" t="str">
        <f>IF(男子名簿!AC45="","",13)</f>
        <v/>
      </c>
      <c r="AD45" s="132" t="str">
        <f>IF(男子名簿!AD45="","",男子名簿!AD45)</f>
        <v/>
      </c>
      <c r="AE45" s="132">
        <v>0</v>
      </c>
      <c r="AF45" s="132">
        <v>2</v>
      </c>
      <c r="AG45" s="132" t="str">
        <f>IF(男子名簿!AG45="","",35)</f>
        <v/>
      </c>
      <c r="AH45" s="132" t="str">
        <f>IF(男子名簿!AH45="","",男子名簿!AH45)</f>
        <v/>
      </c>
      <c r="AI45" s="132">
        <v>0</v>
      </c>
      <c r="AJ45" s="132">
        <v>2</v>
      </c>
    </row>
    <row r="46" spans="1:36" x14ac:dyDescent="0.25">
      <c r="A46" s="99"/>
      <c r="B46" s="132" t="str">
        <f>IF(男子名簿!B46="","",男子名簿!B46)</f>
        <v/>
      </c>
      <c r="C46" s="99"/>
      <c r="D46" s="99" t="str">
        <f>IF(男子名簿!D46="","",男子名簿!D46)</f>
        <v/>
      </c>
      <c r="E46" s="132" t="str">
        <f>IF(男子名簿!E46="","",男子名簿!E46)</f>
        <v/>
      </c>
      <c r="F46" s="132" t="str">
        <f>IF(男子名簿!F46="","",男子名簿!F46)</f>
        <v/>
      </c>
      <c r="G46" s="132" t="str">
        <f>IF(男子名簿!G46="","",男子名簿!G46)</f>
        <v/>
      </c>
      <c r="H46" s="132" t="str">
        <f>IF(男子名簿!H46="","",男子名簿!H46)</f>
        <v/>
      </c>
      <c r="I46" s="132" t="str">
        <f>IF(男子名簿!I46="","",男子名簿!I46)</f>
        <v/>
      </c>
      <c r="J46" s="132" t="str">
        <f>IF(男子名簿!J46="","",男子名簿!J46)</f>
        <v/>
      </c>
      <c r="K46" s="132">
        <f>IF(男子名簿!K46="","",男子名簿!K46)</f>
        <v>1</v>
      </c>
      <c r="L46" s="195" t="str">
        <f>IF(男子名簿!L46="","",男子名簿!L46)</f>
        <v/>
      </c>
      <c r="M46" s="195" t="str">
        <f>IF(男子名簿!M46="","",男子名簿!M46)</f>
        <v/>
      </c>
      <c r="N46" s="195" t="str">
        <f>IF(男子名簿!N46="","",男子名簿!N46)</f>
        <v/>
      </c>
      <c r="O46" s="132" t="str">
        <f>IF(男子名簿!O46="","",男子名簿!O46)</f>
        <v>島根</v>
      </c>
      <c r="P46" s="132"/>
      <c r="Q46" s="132" t="str">
        <f>IF(男子名簿!Q46="","",VLOOKUP(男子名簿!Q46,管理者シート!$B$9:$C$44,2,FALSE))</f>
        <v/>
      </c>
      <c r="R46" s="132" t="str">
        <f>IF(男子名簿!R46="","",男子名簿!R46)</f>
        <v/>
      </c>
      <c r="S46" s="132">
        <v>0</v>
      </c>
      <c r="T46" s="132">
        <v>2</v>
      </c>
      <c r="U46" s="132" t="str">
        <f>IF(男子名簿!U46="","",VLOOKUP(男子名簿!U46,管理者シート!$B$9:$C$44,2,FALSE))</f>
        <v/>
      </c>
      <c r="V46" s="132" t="str">
        <f>IF(男子名簿!V46="","",男子名簿!V46)</f>
        <v/>
      </c>
      <c r="W46" s="132">
        <v>0</v>
      </c>
      <c r="X46" s="132">
        <v>2</v>
      </c>
      <c r="Y46" s="132" t="str">
        <f>IF(男子名簿!Y46="","",VLOOKUP(男子名簿!Y46,管理者シート!$B$9:$C$27,2,FALSE))</f>
        <v/>
      </c>
      <c r="Z46" s="132" t="str">
        <f>IF(男子名簿!Z46="","",男子名簿!Z46)</f>
        <v/>
      </c>
      <c r="AA46" s="132">
        <v>0</v>
      </c>
      <c r="AB46" s="132">
        <v>2</v>
      </c>
      <c r="AC46" s="132" t="str">
        <f>IF(男子名簿!AC46="","",13)</f>
        <v/>
      </c>
      <c r="AD46" s="132" t="str">
        <f>IF(男子名簿!AD46="","",男子名簿!AD46)</f>
        <v/>
      </c>
      <c r="AE46" s="132">
        <v>0</v>
      </c>
      <c r="AF46" s="132">
        <v>2</v>
      </c>
      <c r="AG46" s="132" t="str">
        <f>IF(男子名簿!AG46="","",35)</f>
        <v/>
      </c>
      <c r="AH46" s="132" t="str">
        <f>IF(男子名簿!AH46="","",男子名簿!AH46)</f>
        <v/>
      </c>
      <c r="AI46" s="132">
        <v>0</v>
      </c>
      <c r="AJ46" s="132">
        <v>2</v>
      </c>
    </row>
    <row r="47" spans="1:36" x14ac:dyDescent="0.25">
      <c r="A47" s="99"/>
      <c r="B47" s="132" t="str">
        <f>IF(男子名簿!B47="","",男子名簿!B47)</f>
        <v/>
      </c>
      <c r="C47" s="99"/>
      <c r="D47" s="99" t="str">
        <f>IF(男子名簿!D47="","",男子名簿!D47)</f>
        <v/>
      </c>
      <c r="E47" s="132" t="str">
        <f>IF(男子名簿!E47="","",男子名簿!E47)</f>
        <v/>
      </c>
      <c r="F47" s="132" t="str">
        <f>IF(男子名簿!F47="","",男子名簿!F47)</f>
        <v/>
      </c>
      <c r="G47" s="132" t="str">
        <f>IF(男子名簿!G47="","",男子名簿!G47)</f>
        <v/>
      </c>
      <c r="H47" s="132" t="str">
        <f>IF(男子名簿!H47="","",男子名簿!H47)</f>
        <v/>
      </c>
      <c r="I47" s="132" t="str">
        <f>IF(男子名簿!I47="","",男子名簿!I47)</f>
        <v/>
      </c>
      <c r="J47" s="132" t="str">
        <f>IF(男子名簿!J47="","",男子名簿!J47)</f>
        <v/>
      </c>
      <c r="K47" s="132">
        <f>IF(男子名簿!K47="","",男子名簿!K47)</f>
        <v>1</v>
      </c>
      <c r="L47" s="195" t="str">
        <f>IF(男子名簿!L47="","",男子名簿!L47)</f>
        <v/>
      </c>
      <c r="M47" s="195" t="str">
        <f>IF(男子名簿!M47="","",男子名簿!M47)</f>
        <v/>
      </c>
      <c r="N47" s="195" t="str">
        <f>IF(男子名簿!N47="","",男子名簿!N47)</f>
        <v/>
      </c>
      <c r="O47" s="132" t="str">
        <f>IF(男子名簿!O47="","",男子名簿!O47)</f>
        <v>島根</v>
      </c>
      <c r="P47" s="132"/>
      <c r="Q47" s="132" t="str">
        <f>IF(男子名簿!Q47="","",VLOOKUP(男子名簿!Q47,管理者シート!$B$9:$C$44,2,FALSE))</f>
        <v/>
      </c>
      <c r="R47" s="132" t="str">
        <f>IF(男子名簿!R47="","",男子名簿!R47)</f>
        <v/>
      </c>
      <c r="S47" s="132">
        <v>0</v>
      </c>
      <c r="T47" s="132">
        <v>2</v>
      </c>
      <c r="U47" s="132" t="str">
        <f>IF(男子名簿!U47="","",VLOOKUP(男子名簿!U47,管理者シート!$B$9:$C$44,2,FALSE))</f>
        <v/>
      </c>
      <c r="V47" s="132" t="str">
        <f>IF(男子名簿!V47="","",男子名簿!V47)</f>
        <v/>
      </c>
      <c r="W47" s="132">
        <v>0</v>
      </c>
      <c r="X47" s="132">
        <v>2</v>
      </c>
      <c r="Y47" s="132" t="str">
        <f>IF(男子名簿!Y47="","",VLOOKUP(男子名簿!Y47,管理者シート!$B$9:$C$27,2,FALSE))</f>
        <v/>
      </c>
      <c r="Z47" s="132" t="str">
        <f>IF(男子名簿!Z47="","",男子名簿!Z47)</f>
        <v/>
      </c>
      <c r="AA47" s="132">
        <v>0</v>
      </c>
      <c r="AB47" s="132">
        <v>2</v>
      </c>
      <c r="AC47" s="132" t="str">
        <f>IF(男子名簿!AC47="","",13)</f>
        <v/>
      </c>
      <c r="AD47" s="132" t="str">
        <f>IF(男子名簿!AD47="","",男子名簿!AD47)</f>
        <v/>
      </c>
      <c r="AE47" s="132">
        <v>0</v>
      </c>
      <c r="AF47" s="132">
        <v>2</v>
      </c>
      <c r="AG47" s="132" t="str">
        <f>IF(男子名簿!AG47="","",35)</f>
        <v/>
      </c>
      <c r="AH47" s="132" t="str">
        <f>IF(男子名簿!AH47="","",男子名簿!AH47)</f>
        <v/>
      </c>
      <c r="AI47" s="132">
        <v>0</v>
      </c>
      <c r="AJ47" s="132">
        <v>2</v>
      </c>
    </row>
    <row r="48" spans="1:36" x14ac:dyDescent="0.25">
      <c r="A48" s="99"/>
      <c r="B48" s="132" t="str">
        <f>IF(男子名簿!B48="","",男子名簿!B48)</f>
        <v/>
      </c>
      <c r="C48" s="99"/>
      <c r="D48" s="99" t="str">
        <f>IF(男子名簿!D48="","",男子名簿!D48)</f>
        <v/>
      </c>
      <c r="E48" s="132" t="str">
        <f>IF(男子名簿!E48="","",男子名簿!E48)</f>
        <v/>
      </c>
      <c r="F48" s="132" t="str">
        <f>IF(男子名簿!F48="","",男子名簿!F48)</f>
        <v/>
      </c>
      <c r="G48" s="132" t="str">
        <f>IF(男子名簿!G48="","",男子名簿!G48)</f>
        <v/>
      </c>
      <c r="H48" s="132" t="str">
        <f>IF(男子名簿!H48="","",男子名簿!H48)</f>
        <v/>
      </c>
      <c r="I48" s="132" t="str">
        <f>IF(男子名簿!I48="","",男子名簿!I48)</f>
        <v/>
      </c>
      <c r="J48" s="132" t="str">
        <f>IF(男子名簿!J48="","",男子名簿!J48)</f>
        <v/>
      </c>
      <c r="K48" s="132">
        <f>IF(男子名簿!K48="","",男子名簿!K48)</f>
        <v>1</v>
      </c>
      <c r="L48" s="195" t="str">
        <f>IF(男子名簿!L48="","",男子名簿!L48)</f>
        <v/>
      </c>
      <c r="M48" s="195" t="str">
        <f>IF(男子名簿!M48="","",男子名簿!M48)</f>
        <v/>
      </c>
      <c r="N48" s="195" t="str">
        <f>IF(男子名簿!N48="","",男子名簿!N48)</f>
        <v/>
      </c>
      <c r="O48" s="132" t="str">
        <f>IF(男子名簿!O48="","",男子名簿!O48)</f>
        <v>島根</v>
      </c>
      <c r="P48" s="132"/>
      <c r="Q48" s="132" t="str">
        <f>IF(男子名簿!Q48="","",VLOOKUP(男子名簿!Q48,管理者シート!$B$9:$C$44,2,FALSE))</f>
        <v/>
      </c>
      <c r="R48" s="132" t="str">
        <f>IF(男子名簿!R48="","",男子名簿!R48)</f>
        <v/>
      </c>
      <c r="S48" s="132">
        <v>0</v>
      </c>
      <c r="T48" s="132">
        <v>2</v>
      </c>
      <c r="U48" s="132" t="str">
        <f>IF(男子名簿!U48="","",VLOOKUP(男子名簿!U48,管理者シート!$B$9:$C$44,2,FALSE))</f>
        <v/>
      </c>
      <c r="V48" s="132" t="str">
        <f>IF(男子名簿!V48="","",男子名簿!V48)</f>
        <v/>
      </c>
      <c r="W48" s="132">
        <v>0</v>
      </c>
      <c r="X48" s="132">
        <v>2</v>
      </c>
      <c r="Y48" s="132" t="str">
        <f>IF(男子名簿!Y48="","",VLOOKUP(男子名簿!Y48,管理者シート!$B$9:$C$27,2,FALSE))</f>
        <v/>
      </c>
      <c r="Z48" s="132" t="str">
        <f>IF(男子名簿!Z48="","",男子名簿!Z48)</f>
        <v/>
      </c>
      <c r="AA48" s="132">
        <v>0</v>
      </c>
      <c r="AB48" s="132">
        <v>2</v>
      </c>
      <c r="AC48" s="132" t="str">
        <f>IF(男子名簿!AC48="","",13)</f>
        <v/>
      </c>
      <c r="AD48" s="132" t="str">
        <f>IF(男子名簿!AD48="","",男子名簿!AD48)</f>
        <v/>
      </c>
      <c r="AE48" s="132">
        <v>0</v>
      </c>
      <c r="AF48" s="132">
        <v>2</v>
      </c>
      <c r="AG48" s="132" t="str">
        <f>IF(男子名簿!AG48="","",35)</f>
        <v/>
      </c>
      <c r="AH48" s="132" t="str">
        <f>IF(男子名簿!AH48="","",男子名簿!AH48)</f>
        <v/>
      </c>
      <c r="AI48" s="132">
        <v>0</v>
      </c>
      <c r="AJ48" s="132">
        <v>2</v>
      </c>
    </row>
    <row r="49" spans="1:36" x14ac:dyDescent="0.25">
      <c r="A49" s="99"/>
      <c r="B49" s="132" t="str">
        <f>IF(男子名簿!B49="","",男子名簿!B49)</f>
        <v/>
      </c>
      <c r="C49" s="99"/>
      <c r="D49" s="99" t="str">
        <f>IF(男子名簿!D49="","",男子名簿!D49)</f>
        <v/>
      </c>
      <c r="E49" s="132" t="str">
        <f>IF(男子名簿!E49="","",男子名簿!E49)</f>
        <v/>
      </c>
      <c r="F49" s="132" t="str">
        <f>IF(男子名簿!F49="","",男子名簿!F49)</f>
        <v/>
      </c>
      <c r="G49" s="132" t="str">
        <f>IF(男子名簿!G49="","",男子名簿!G49)</f>
        <v/>
      </c>
      <c r="H49" s="132" t="str">
        <f>IF(男子名簿!H49="","",男子名簿!H49)</f>
        <v/>
      </c>
      <c r="I49" s="132" t="str">
        <f>IF(男子名簿!I49="","",男子名簿!I49)</f>
        <v/>
      </c>
      <c r="J49" s="132" t="str">
        <f>IF(男子名簿!J49="","",男子名簿!J49)</f>
        <v/>
      </c>
      <c r="K49" s="132">
        <f>IF(男子名簿!K49="","",男子名簿!K49)</f>
        <v>1</v>
      </c>
      <c r="L49" s="195" t="str">
        <f>IF(男子名簿!L49="","",男子名簿!L49)</f>
        <v/>
      </c>
      <c r="M49" s="195" t="str">
        <f>IF(男子名簿!M49="","",男子名簿!M49)</f>
        <v/>
      </c>
      <c r="N49" s="195" t="str">
        <f>IF(男子名簿!N49="","",男子名簿!N49)</f>
        <v/>
      </c>
      <c r="O49" s="132" t="str">
        <f>IF(男子名簿!O49="","",男子名簿!O49)</f>
        <v>島根</v>
      </c>
      <c r="P49" s="132"/>
      <c r="Q49" s="132" t="str">
        <f>IF(男子名簿!Q49="","",VLOOKUP(男子名簿!Q49,管理者シート!$B$9:$C$44,2,FALSE))</f>
        <v/>
      </c>
      <c r="R49" s="132" t="str">
        <f>IF(男子名簿!R49="","",男子名簿!R49)</f>
        <v/>
      </c>
      <c r="S49" s="132">
        <v>0</v>
      </c>
      <c r="T49" s="132">
        <v>2</v>
      </c>
      <c r="U49" s="132" t="str">
        <f>IF(男子名簿!U49="","",VLOOKUP(男子名簿!U49,管理者シート!$B$9:$C$44,2,FALSE))</f>
        <v/>
      </c>
      <c r="V49" s="132" t="str">
        <f>IF(男子名簿!V49="","",男子名簿!V49)</f>
        <v/>
      </c>
      <c r="W49" s="132">
        <v>0</v>
      </c>
      <c r="X49" s="132">
        <v>2</v>
      </c>
      <c r="Y49" s="132" t="str">
        <f>IF(男子名簿!Y49="","",VLOOKUP(男子名簿!Y49,管理者シート!$B$9:$C$27,2,FALSE))</f>
        <v/>
      </c>
      <c r="Z49" s="132" t="str">
        <f>IF(男子名簿!Z49="","",男子名簿!Z49)</f>
        <v/>
      </c>
      <c r="AA49" s="132">
        <v>0</v>
      </c>
      <c r="AB49" s="132">
        <v>2</v>
      </c>
      <c r="AC49" s="132" t="str">
        <f>IF(男子名簿!AC49="","",13)</f>
        <v/>
      </c>
      <c r="AD49" s="132" t="str">
        <f>IF(男子名簿!AD49="","",男子名簿!AD49)</f>
        <v/>
      </c>
      <c r="AE49" s="132">
        <v>0</v>
      </c>
      <c r="AF49" s="132">
        <v>2</v>
      </c>
      <c r="AG49" s="132" t="str">
        <f>IF(男子名簿!AG49="","",35)</f>
        <v/>
      </c>
      <c r="AH49" s="132" t="str">
        <f>IF(男子名簿!AH49="","",男子名簿!AH49)</f>
        <v/>
      </c>
      <c r="AI49" s="132">
        <v>0</v>
      </c>
      <c r="AJ49" s="132">
        <v>2</v>
      </c>
    </row>
    <row r="50" spans="1:36" x14ac:dyDescent="0.25">
      <c r="A50" s="99"/>
      <c r="B50" s="132" t="str">
        <f>IF(男子名簿!B50="","",男子名簿!B50)</f>
        <v/>
      </c>
      <c r="C50" s="99"/>
      <c r="D50" s="99" t="str">
        <f>IF(男子名簿!D50="","",男子名簿!D50)</f>
        <v/>
      </c>
      <c r="E50" s="132" t="str">
        <f>IF(男子名簿!E50="","",男子名簿!E50)</f>
        <v/>
      </c>
      <c r="F50" s="132" t="str">
        <f>IF(男子名簿!F50="","",男子名簿!F50)</f>
        <v/>
      </c>
      <c r="G50" s="132" t="str">
        <f>IF(男子名簿!G50="","",男子名簿!G50)</f>
        <v/>
      </c>
      <c r="H50" s="132" t="str">
        <f>IF(男子名簿!H50="","",男子名簿!H50)</f>
        <v/>
      </c>
      <c r="I50" s="132" t="str">
        <f>IF(男子名簿!I50="","",男子名簿!I50)</f>
        <v/>
      </c>
      <c r="J50" s="132" t="str">
        <f>IF(男子名簿!J50="","",男子名簿!J50)</f>
        <v/>
      </c>
      <c r="K50" s="132">
        <f>IF(男子名簿!K50="","",男子名簿!K50)</f>
        <v>1</v>
      </c>
      <c r="L50" s="195" t="str">
        <f>IF(男子名簿!L50="","",男子名簿!L50)</f>
        <v/>
      </c>
      <c r="M50" s="195" t="str">
        <f>IF(男子名簿!M50="","",男子名簿!M50)</f>
        <v/>
      </c>
      <c r="N50" s="195" t="str">
        <f>IF(男子名簿!N50="","",男子名簿!N50)</f>
        <v/>
      </c>
      <c r="O50" s="132" t="str">
        <f>IF(男子名簿!O50="","",男子名簿!O50)</f>
        <v>島根</v>
      </c>
      <c r="P50" s="132"/>
      <c r="Q50" s="132" t="str">
        <f>IF(男子名簿!Q50="","",VLOOKUP(男子名簿!Q50,管理者シート!$B$9:$C$44,2,FALSE))</f>
        <v/>
      </c>
      <c r="R50" s="132" t="str">
        <f>IF(男子名簿!R50="","",男子名簿!R50)</f>
        <v/>
      </c>
      <c r="S50" s="132">
        <v>0</v>
      </c>
      <c r="T50" s="132">
        <v>2</v>
      </c>
      <c r="U50" s="132" t="str">
        <f>IF(男子名簿!U50="","",VLOOKUP(男子名簿!U50,管理者シート!$B$9:$C$44,2,FALSE))</f>
        <v/>
      </c>
      <c r="V50" s="132" t="str">
        <f>IF(男子名簿!V50="","",男子名簿!V50)</f>
        <v/>
      </c>
      <c r="W50" s="132">
        <v>0</v>
      </c>
      <c r="X50" s="132">
        <v>2</v>
      </c>
      <c r="Y50" s="132" t="str">
        <f>IF(男子名簿!Y50="","",VLOOKUP(男子名簿!Y50,管理者シート!$B$9:$C$27,2,FALSE))</f>
        <v/>
      </c>
      <c r="Z50" s="132" t="str">
        <f>IF(男子名簿!Z50="","",男子名簿!Z50)</f>
        <v/>
      </c>
      <c r="AA50" s="132">
        <v>0</v>
      </c>
      <c r="AB50" s="132">
        <v>2</v>
      </c>
      <c r="AC50" s="132" t="str">
        <f>IF(男子名簿!AC50="","",13)</f>
        <v/>
      </c>
      <c r="AD50" s="132" t="str">
        <f>IF(男子名簿!AD50="","",男子名簿!AD50)</f>
        <v/>
      </c>
      <c r="AE50" s="132">
        <v>0</v>
      </c>
      <c r="AF50" s="132">
        <v>2</v>
      </c>
      <c r="AG50" s="132" t="str">
        <f>IF(男子名簿!AG50="","",35)</f>
        <v/>
      </c>
      <c r="AH50" s="132" t="str">
        <f>IF(男子名簿!AH50="","",男子名簿!AH50)</f>
        <v/>
      </c>
      <c r="AI50" s="132">
        <v>0</v>
      </c>
      <c r="AJ50" s="132">
        <v>2</v>
      </c>
    </row>
    <row r="51" spans="1:36" x14ac:dyDescent="0.25">
      <c r="A51" s="99"/>
      <c r="B51" s="132" t="str">
        <f>IF(男子名簿!B51="","",男子名簿!B51)</f>
        <v/>
      </c>
      <c r="C51" s="99"/>
      <c r="D51" s="99" t="str">
        <f>IF(男子名簿!D51="","",男子名簿!D51)</f>
        <v/>
      </c>
      <c r="E51" s="132" t="str">
        <f>IF(男子名簿!E51="","",男子名簿!E51)</f>
        <v/>
      </c>
      <c r="F51" s="132" t="str">
        <f>IF(男子名簿!F51="","",男子名簿!F51)</f>
        <v/>
      </c>
      <c r="G51" s="132" t="str">
        <f>IF(男子名簿!G51="","",男子名簿!G51)</f>
        <v/>
      </c>
      <c r="H51" s="132" t="str">
        <f>IF(男子名簿!H51="","",男子名簿!H51)</f>
        <v/>
      </c>
      <c r="I51" s="132" t="str">
        <f>IF(男子名簿!I51="","",男子名簿!I51)</f>
        <v/>
      </c>
      <c r="J51" s="132" t="str">
        <f>IF(男子名簿!J51="","",男子名簿!J51)</f>
        <v/>
      </c>
      <c r="K51" s="132">
        <f>IF(男子名簿!K51="","",男子名簿!K51)</f>
        <v>1</v>
      </c>
      <c r="L51" s="195" t="str">
        <f>IF(男子名簿!L51="","",男子名簿!L51)</f>
        <v/>
      </c>
      <c r="M51" s="195" t="str">
        <f>IF(男子名簿!M51="","",男子名簿!M51)</f>
        <v/>
      </c>
      <c r="N51" s="195" t="str">
        <f>IF(男子名簿!N51="","",男子名簿!N51)</f>
        <v/>
      </c>
      <c r="O51" s="132" t="str">
        <f>IF(男子名簿!O51="","",男子名簿!O51)</f>
        <v>島根</v>
      </c>
      <c r="P51" s="132"/>
      <c r="Q51" s="132" t="str">
        <f>IF(男子名簿!Q51="","",VLOOKUP(男子名簿!Q51,管理者シート!$B$9:$C$44,2,FALSE))</f>
        <v/>
      </c>
      <c r="R51" s="132" t="str">
        <f>IF(男子名簿!R51="","",男子名簿!R51)</f>
        <v/>
      </c>
      <c r="S51" s="132">
        <v>0</v>
      </c>
      <c r="T51" s="132">
        <v>2</v>
      </c>
      <c r="U51" s="132" t="str">
        <f>IF(男子名簿!U51="","",VLOOKUP(男子名簿!U51,管理者シート!$B$9:$C$44,2,FALSE))</f>
        <v/>
      </c>
      <c r="V51" s="132" t="str">
        <f>IF(男子名簿!V51="","",男子名簿!V51)</f>
        <v/>
      </c>
      <c r="W51" s="132">
        <v>0</v>
      </c>
      <c r="X51" s="132">
        <v>2</v>
      </c>
      <c r="Y51" s="132" t="str">
        <f>IF(男子名簿!Y51="","",VLOOKUP(男子名簿!Y51,管理者シート!$B$9:$C$27,2,FALSE))</f>
        <v/>
      </c>
      <c r="Z51" s="132" t="str">
        <f>IF(男子名簿!Z51="","",男子名簿!Z51)</f>
        <v/>
      </c>
      <c r="AA51" s="132">
        <v>0</v>
      </c>
      <c r="AB51" s="132">
        <v>2</v>
      </c>
      <c r="AC51" s="132" t="str">
        <f>IF(男子名簿!AC51="","",13)</f>
        <v/>
      </c>
      <c r="AD51" s="132" t="str">
        <f>IF(男子名簿!AD51="","",男子名簿!AD51)</f>
        <v/>
      </c>
      <c r="AE51" s="132">
        <v>0</v>
      </c>
      <c r="AF51" s="132">
        <v>2</v>
      </c>
      <c r="AG51" s="132" t="str">
        <f>IF(男子名簿!AG51="","",35)</f>
        <v/>
      </c>
      <c r="AH51" s="132" t="str">
        <f>IF(男子名簿!AH51="","",男子名簿!AH51)</f>
        <v/>
      </c>
      <c r="AI51" s="132">
        <v>0</v>
      </c>
      <c r="AJ51" s="132">
        <v>2</v>
      </c>
    </row>
    <row r="52" spans="1:36" x14ac:dyDescent="0.25">
      <c r="A52" s="99"/>
      <c r="B52" s="132" t="str">
        <f>IF(男子名簿!B52="","",男子名簿!B52)</f>
        <v/>
      </c>
      <c r="C52" s="99"/>
      <c r="D52" s="99" t="str">
        <f>IF(男子名簿!D52="","",男子名簿!D52)</f>
        <v/>
      </c>
      <c r="E52" s="132" t="str">
        <f>IF(男子名簿!E52="","",男子名簿!E52)</f>
        <v/>
      </c>
      <c r="F52" s="132" t="str">
        <f>IF(男子名簿!F52="","",男子名簿!F52)</f>
        <v/>
      </c>
      <c r="G52" s="132" t="str">
        <f>IF(男子名簿!G52="","",男子名簿!G52)</f>
        <v/>
      </c>
      <c r="H52" s="132" t="str">
        <f>IF(男子名簿!H52="","",男子名簿!H52)</f>
        <v/>
      </c>
      <c r="I52" s="132" t="str">
        <f>IF(男子名簿!I52="","",男子名簿!I52)</f>
        <v/>
      </c>
      <c r="J52" s="132" t="str">
        <f>IF(男子名簿!J52="","",男子名簿!J52)</f>
        <v/>
      </c>
      <c r="K52" s="132">
        <f>IF(男子名簿!K52="","",男子名簿!K52)</f>
        <v>1</v>
      </c>
      <c r="L52" s="195" t="str">
        <f>IF(男子名簿!L52="","",男子名簿!L52)</f>
        <v/>
      </c>
      <c r="M52" s="195" t="str">
        <f>IF(男子名簿!M52="","",男子名簿!M52)</f>
        <v/>
      </c>
      <c r="N52" s="195" t="str">
        <f>IF(男子名簿!N52="","",男子名簿!N52)</f>
        <v/>
      </c>
      <c r="O52" s="132" t="str">
        <f>IF(男子名簿!O52="","",男子名簿!O52)</f>
        <v>島根</v>
      </c>
      <c r="P52" s="132"/>
      <c r="Q52" s="132" t="str">
        <f>IF(男子名簿!Q52="","",VLOOKUP(男子名簿!Q52,管理者シート!$B$9:$C$44,2,FALSE))</f>
        <v/>
      </c>
      <c r="R52" s="132" t="str">
        <f>IF(男子名簿!R52="","",男子名簿!R52)</f>
        <v/>
      </c>
      <c r="S52" s="132">
        <v>0</v>
      </c>
      <c r="T52" s="132">
        <v>2</v>
      </c>
      <c r="U52" s="132" t="str">
        <f>IF(男子名簿!U52="","",VLOOKUP(男子名簿!U52,管理者シート!$B$9:$C$44,2,FALSE))</f>
        <v/>
      </c>
      <c r="V52" s="132" t="str">
        <f>IF(男子名簿!V52="","",男子名簿!V52)</f>
        <v/>
      </c>
      <c r="W52" s="132">
        <v>0</v>
      </c>
      <c r="X52" s="132">
        <v>2</v>
      </c>
      <c r="Y52" s="132" t="str">
        <f>IF(男子名簿!Y52="","",VLOOKUP(男子名簿!Y52,管理者シート!$B$9:$C$27,2,FALSE))</f>
        <v/>
      </c>
      <c r="Z52" s="132" t="str">
        <f>IF(男子名簿!Z52="","",男子名簿!Z52)</f>
        <v/>
      </c>
      <c r="AA52" s="132">
        <v>0</v>
      </c>
      <c r="AB52" s="132">
        <v>2</v>
      </c>
      <c r="AC52" s="132" t="str">
        <f>IF(男子名簿!AC52="","",13)</f>
        <v/>
      </c>
      <c r="AD52" s="132" t="str">
        <f>IF(男子名簿!AD52="","",男子名簿!AD52)</f>
        <v/>
      </c>
      <c r="AE52" s="132">
        <v>0</v>
      </c>
      <c r="AF52" s="132">
        <v>2</v>
      </c>
      <c r="AG52" s="132" t="str">
        <f>IF(男子名簿!AG52="","",35)</f>
        <v/>
      </c>
      <c r="AH52" s="132" t="str">
        <f>IF(男子名簿!AH52="","",男子名簿!AH52)</f>
        <v/>
      </c>
      <c r="AI52" s="132">
        <v>0</v>
      </c>
      <c r="AJ52" s="132">
        <v>2</v>
      </c>
    </row>
    <row r="53" spans="1:36" x14ac:dyDescent="0.25">
      <c r="A53" s="99"/>
      <c r="B53" s="132" t="str">
        <f>IF(男子名簿!B53="","",男子名簿!B53)</f>
        <v/>
      </c>
      <c r="C53" s="99"/>
      <c r="D53" s="99" t="str">
        <f>IF(男子名簿!D53="","",男子名簿!D53)</f>
        <v/>
      </c>
      <c r="E53" s="132" t="str">
        <f>IF(男子名簿!E53="","",男子名簿!E53)</f>
        <v/>
      </c>
      <c r="F53" s="132" t="str">
        <f>IF(男子名簿!F53="","",男子名簿!F53)</f>
        <v/>
      </c>
      <c r="G53" s="132" t="str">
        <f>IF(男子名簿!G53="","",男子名簿!G53)</f>
        <v/>
      </c>
      <c r="H53" s="132" t="str">
        <f>IF(男子名簿!H53="","",男子名簿!H53)</f>
        <v/>
      </c>
      <c r="I53" s="132" t="str">
        <f>IF(男子名簿!I53="","",男子名簿!I53)</f>
        <v/>
      </c>
      <c r="J53" s="132" t="str">
        <f>IF(男子名簿!J53="","",男子名簿!J53)</f>
        <v/>
      </c>
      <c r="K53" s="132">
        <f>IF(男子名簿!K53="","",男子名簿!K53)</f>
        <v>1</v>
      </c>
      <c r="L53" s="195" t="str">
        <f>IF(男子名簿!L53="","",男子名簿!L53)</f>
        <v/>
      </c>
      <c r="M53" s="195" t="str">
        <f>IF(男子名簿!M53="","",男子名簿!M53)</f>
        <v/>
      </c>
      <c r="N53" s="195" t="str">
        <f>IF(男子名簿!N53="","",男子名簿!N53)</f>
        <v/>
      </c>
      <c r="O53" s="132" t="str">
        <f>IF(男子名簿!O53="","",男子名簿!O53)</f>
        <v>島根</v>
      </c>
      <c r="P53" s="132"/>
      <c r="Q53" s="132" t="str">
        <f>IF(男子名簿!Q53="","",VLOOKUP(男子名簿!Q53,管理者シート!$B$9:$C$44,2,FALSE))</f>
        <v/>
      </c>
      <c r="R53" s="132" t="str">
        <f>IF(男子名簿!R53="","",男子名簿!R53)</f>
        <v/>
      </c>
      <c r="S53" s="132">
        <v>0</v>
      </c>
      <c r="T53" s="132">
        <v>2</v>
      </c>
      <c r="U53" s="132" t="str">
        <f>IF(男子名簿!U53="","",VLOOKUP(男子名簿!U53,管理者シート!$B$9:$C$44,2,FALSE))</f>
        <v/>
      </c>
      <c r="V53" s="132" t="str">
        <f>IF(男子名簿!V53="","",男子名簿!V53)</f>
        <v/>
      </c>
      <c r="W53" s="132">
        <v>0</v>
      </c>
      <c r="X53" s="132">
        <v>2</v>
      </c>
      <c r="Y53" s="132" t="str">
        <f>IF(男子名簿!Y53="","",VLOOKUP(男子名簿!Y53,管理者シート!$B$9:$C$27,2,FALSE))</f>
        <v/>
      </c>
      <c r="Z53" s="132" t="str">
        <f>IF(男子名簿!Z53="","",男子名簿!Z53)</f>
        <v/>
      </c>
      <c r="AA53" s="132">
        <v>0</v>
      </c>
      <c r="AB53" s="132">
        <v>2</v>
      </c>
      <c r="AC53" s="132" t="str">
        <f>IF(男子名簿!AC53="","",13)</f>
        <v/>
      </c>
      <c r="AD53" s="132" t="str">
        <f>IF(男子名簿!AD53="","",男子名簿!AD53)</f>
        <v/>
      </c>
      <c r="AE53" s="132">
        <v>0</v>
      </c>
      <c r="AF53" s="132">
        <v>2</v>
      </c>
      <c r="AG53" s="132" t="str">
        <f>IF(男子名簿!AG53="","",35)</f>
        <v/>
      </c>
      <c r="AH53" s="132" t="str">
        <f>IF(男子名簿!AH53="","",男子名簿!AH53)</f>
        <v/>
      </c>
      <c r="AI53" s="132">
        <v>0</v>
      </c>
      <c r="AJ53" s="132">
        <v>2</v>
      </c>
    </row>
    <row r="54" spans="1:36" x14ac:dyDescent="0.25">
      <c r="A54" s="99"/>
      <c r="B54" s="132" t="str">
        <f>IF(男子名簿!B54="","",男子名簿!B54)</f>
        <v/>
      </c>
      <c r="C54" s="99"/>
      <c r="D54" s="99" t="str">
        <f>IF(男子名簿!D54="","",男子名簿!D54)</f>
        <v/>
      </c>
      <c r="E54" s="132" t="str">
        <f>IF(男子名簿!E54="","",男子名簿!E54)</f>
        <v/>
      </c>
      <c r="F54" s="132" t="str">
        <f>IF(男子名簿!F54="","",男子名簿!F54)</f>
        <v/>
      </c>
      <c r="G54" s="132" t="str">
        <f>IF(男子名簿!G54="","",男子名簿!G54)</f>
        <v/>
      </c>
      <c r="H54" s="132" t="str">
        <f>IF(男子名簿!H54="","",男子名簿!H54)</f>
        <v/>
      </c>
      <c r="I54" s="132" t="str">
        <f>IF(男子名簿!I54="","",男子名簿!I54)</f>
        <v/>
      </c>
      <c r="J54" s="132" t="str">
        <f>IF(男子名簿!J54="","",男子名簿!J54)</f>
        <v/>
      </c>
      <c r="K54" s="132">
        <f>IF(男子名簿!K54="","",男子名簿!K54)</f>
        <v>1</v>
      </c>
      <c r="L54" s="195" t="str">
        <f>IF(男子名簿!L54="","",男子名簿!L54)</f>
        <v/>
      </c>
      <c r="M54" s="195" t="str">
        <f>IF(男子名簿!M54="","",男子名簿!M54)</f>
        <v/>
      </c>
      <c r="N54" s="195" t="str">
        <f>IF(男子名簿!N54="","",男子名簿!N54)</f>
        <v/>
      </c>
      <c r="O54" s="132" t="str">
        <f>IF(男子名簿!O54="","",男子名簿!O54)</f>
        <v>島根</v>
      </c>
      <c r="P54" s="132"/>
      <c r="Q54" s="132" t="str">
        <f>IF(男子名簿!Q54="","",VLOOKUP(男子名簿!Q54,管理者シート!$B$9:$C$44,2,FALSE))</f>
        <v/>
      </c>
      <c r="R54" s="132" t="str">
        <f>IF(男子名簿!R54="","",男子名簿!R54)</f>
        <v/>
      </c>
      <c r="S54" s="132">
        <v>0</v>
      </c>
      <c r="T54" s="132">
        <v>2</v>
      </c>
      <c r="U54" s="132" t="str">
        <f>IF(男子名簿!U54="","",VLOOKUP(男子名簿!U54,管理者シート!$B$9:$C$44,2,FALSE))</f>
        <v/>
      </c>
      <c r="V54" s="132" t="str">
        <f>IF(男子名簿!V54="","",男子名簿!V54)</f>
        <v/>
      </c>
      <c r="W54" s="132">
        <v>0</v>
      </c>
      <c r="X54" s="132">
        <v>2</v>
      </c>
      <c r="Y54" s="132" t="str">
        <f>IF(男子名簿!Y54="","",VLOOKUP(男子名簿!Y54,管理者シート!$B$9:$C$27,2,FALSE))</f>
        <v/>
      </c>
      <c r="Z54" s="132" t="str">
        <f>IF(男子名簿!Z54="","",男子名簿!Z54)</f>
        <v/>
      </c>
      <c r="AA54" s="132">
        <v>0</v>
      </c>
      <c r="AB54" s="132">
        <v>2</v>
      </c>
      <c r="AC54" s="132" t="str">
        <f>IF(男子名簿!AC54="","",13)</f>
        <v/>
      </c>
      <c r="AD54" s="132" t="str">
        <f>IF(男子名簿!AD54="","",男子名簿!AD54)</f>
        <v/>
      </c>
      <c r="AE54" s="132">
        <v>0</v>
      </c>
      <c r="AF54" s="132">
        <v>2</v>
      </c>
      <c r="AG54" s="132" t="str">
        <f>IF(男子名簿!AG54="","",35)</f>
        <v/>
      </c>
      <c r="AH54" s="132" t="str">
        <f>IF(男子名簿!AH54="","",男子名簿!AH54)</f>
        <v/>
      </c>
      <c r="AI54" s="132">
        <v>0</v>
      </c>
      <c r="AJ54" s="132">
        <v>2</v>
      </c>
    </row>
    <row r="55" spans="1:36" x14ac:dyDescent="0.25">
      <c r="A55" s="99"/>
      <c r="B55" s="132" t="str">
        <f>IF(男子名簿!B55="","",男子名簿!B55)</f>
        <v/>
      </c>
      <c r="C55" s="99"/>
      <c r="D55" s="99" t="str">
        <f>IF(男子名簿!D55="","",男子名簿!D55)</f>
        <v/>
      </c>
      <c r="E55" s="132" t="str">
        <f>IF(男子名簿!E55="","",男子名簿!E55)</f>
        <v/>
      </c>
      <c r="F55" s="132" t="str">
        <f>IF(男子名簿!F55="","",男子名簿!F55)</f>
        <v/>
      </c>
      <c r="G55" s="132" t="str">
        <f>IF(男子名簿!G55="","",男子名簿!G55)</f>
        <v/>
      </c>
      <c r="H55" s="132" t="str">
        <f>IF(男子名簿!H55="","",男子名簿!H55)</f>
        <v/>
      </c>
      <c r="I55" s="132" t="str">
        <f>IF(男子名簿!I55="","",男子名簿!I55)</f>
        <v/>
      </c>
      <c r="J55" s="132" t="str">
        <f>IF(男子名簿!J55="","",男子名簿!J55)</f>
        <v/>
      </c>
      <c r="K55" s="132">
        <f>IF(男子名簿!K55="","",男子名簿!K55)</f>
        <v>1</v>
      </c>
      <c r="L55" s="195" t="str">
        <f>IF(男子名簿!L55="","",男子名簿!L55)</f>
        <v/>
      </c>
      <c r="M55" s="195" t="str">
        <f>IF(男子名簿!M55="","",男子名簿!M55)</f>
        <v/>
      </c>
      <c r="N55" s="195" t="str">
        <f>IF(男子名簿!N55="","",男子名簿!N55)</f>
        <v/>
      </c>
      <c r="O55" s="132" t="str">
        <f>IF(男子名簿!O55="","",男子名簿!O55)</f>
        <v>島根</v>
      </c>
      <c r="P55" s="132"/>
      <c r="Q55" s="132" t="str">
        <f>IF(男子名簿!Q55="","",VLOOKUP(男子名簿!Q55,管理者シート!$B$9:$C$44,2,FALSE))</f>
        <v/>
      </c>
      <c r="R55" s="132" t="str">
        <f>IF(男子名簿!R55="","",男子名簿!R55)</f>
        <v/>
      </c>
      <c r="S55" s="132">
        <v>0</v>
      </c>
      <c r="T55" s="132">
        <v>2</v>
      </c>
      <c r="U55" s="132" t="str">
        <f>IF(男子名簿!U55="","",VLOOKUP(男子名簿!U55,管理者シート!$B$9:$C$44,2,FALSE))</f>
        <v/>
      </c>
      <c r="V55" s="132" t="str">
        <f>IF(男子名簿!V55="","",男子名簿!V55)</f>
        <v/>
      </c>
      <c r="W55" s="132">
        <v>0</v>
      </c>
      <c r="X55" s="132">
        <v>2</v>
      </c>
      <c r="Y55" s="132" t="str">
        <f>IF(男子名簿!Y55="","",VLOOKUP(男子名簿!Y55,管理者シート!$B$9:$C$27,2,FALSE))</f>
        <v/>
      </c>
      <c r="Z55" s="132" t="str">
        <f>IF(男子名簿!Z55="","",男子名簿!Z55)</f>
        <v/>
      </c>
      <c r="AA55" s="132">
        <v>0</v>
      </c>
      <c r="AB55" s="132">
        <v>2</v>
      </c>
      <c r="AC55" s="132" t="str">
        <f>IF(男子名簿!AC55="","",13)</f>
        <v/>
      </c>
      <c r="AD55" s="132" t="str">
        <f>IF(男子名簿!AD55="","",男子名簿!AD55)</f>
        <v/>
      </c>
      <c r="AE55" s="132">
        <v>0</v>
      </c>
      <c r="AF55" s="132">
        <v>2</v>
      </c>
      <c r="AG55" s="132" t="str">
        <f>IF(男子名簿!AG55="","",35)</f>
        <v/>
      </c>
      <c r="AH55" s="132" t="str">
        <f>IF(男子名簿!AH55="","",男子名簿!AH55)</f>
        <v/>
      </c>
      <c r="AI55" s="132">
        <v>0</v>
      </c>
      <c r="AJ55" s="132">
        <v>2</v>
      </c>
    </row>
    <row r="56" spans="1:36" x14ac:dyDescent="0.25">
      <c r="A56" s="99"/>
      <c r="B56" s="132" t="str">
        <f>IF(男子名簿!B56="","",男子名簿!B56)</f>
        <v/>
      </c>
      <c r="C56" s="99"/>
      <c r="D56" s="99" t="str">
        <f>IF(男子名簿!D56="","",男子名簿!D56)</f>
        <v/>
      </c>
      <c r="E56" s="132" t="str">
        <f>IF(男子名簿!E56="","",男子名簿!E56)</f>
        <v/>
      </c>
      <c r="F56" s="132" t="str">
        <f>IF(男子名簿!F56="","",男子名簿!F56)</f>
        <v/>
      </c>
      <c r="G56" s="132" t="str">
        <f>IF(男子名簿!G56="","",男子名簿!G56)</f>
        <v/>
      </c>
      <c r="H56" s="132" t="str">
        <f>IF(男子名簿!H56="","",男子名簿!H56)</f>
        <v/>
      </c>
      <c r="I56" s="132" t="str">
        <f>IF(男子名簿!I56="","",男子名簿!I56)</f>
        <v/>
      </c>
      <c r="J56" s="132" t="str">
        <f>IF(男子名簿!J56="","",男子名簿!J56)</f>
        <v/>
      </c>
      <c r="K56" s="132">
        <f>IF(男子名簿!K56="","",男子名簿!K56)</f>
        <v>1</v>
      </c>
      <c r="L56" s="195" t="str">
        <f>IF(男子名簿!L56="","",男子名簿!L56)</f>
        <v/>
      </c>
      <c r="M56" s="195" t="str">
        <f>IF(男子名簿!M56="","",男子名簿!M56)</f>
        <v/>
      </c>
      <c r="N56" s="195" t="str">
        <f>IF(男子名簿!N56="","",男子名簿!N56)</f>
        <v/>
      </c>
      <c r="O56" s="132" t="str">
        <f>IF(男子名簿!O56="","",男子名簿!O56)</f>
        <v>島根</v>
      </c>
      <c r="P56" s="132"/>
      <c r="Q56" s="132" t="str">
        <f>IF(男子名簿!Q56="","",VLOOKUP(男子名簿!Q56,管理者シート!$B$9:$C$44,2,FALSE))</f>
        <v/>
      </c>
      <c r="R56" s="132" t="str">
        <f>IF(男子名簿!R56="","",男子名簿!R56)</f>
        <v/>
      </c>
      <c r="S56" s="132">
        <v>0</v>
      </c>
      <c r="T56" s="132">
        <v>2</v>
      </c>
      <c r="U56" s="132" t="str">
        <f>IF(男子名簿!U56="","",VLOOKUP(男子名簿!U56,管理者シート!$B$9:$C$44,2,FALSE))</f>
        <v/>
      </c>
      <c r="V56" s="132" t="str">
        <f>IF(男子名簿!V56="","",男子名簿!V56)</f>
        <v/>
      </c>
      <c r="W56" s="132">
        <v>0</v>
      </c>
      <c r="X56" s="132">
        <v>2</v>
      </c>
      <c r="Y56" s="132" t="str">
        <f>IF(男子名簿!Y56="","",VLOOKUP(男子名簿!Y56,管理者シート!$B$9:$C$27,2,FALSE))</f>
        <v/>
      </c>
      <c r="Z56" s="132" t="str">
        <f>IF(男子名簿!Z56="","",男子名簿!Z56)</f>
        <v/>
      </c>
      <c r="AA56" s="132">
        <v>0</v>
      </c>
      <c r="AB56" s="132">
        <v>2</v>
      </c>
      <c r="AC56" s="132" t="str">
        <f>IF(男子名簿!AC56="","",13)</f>
        <v/>
      </c>
      <c r="AD56" s="132" t="str">
        <f>IF(男子名簿!AD56="","",男子名簿!AD56)</f>
        <v/>
      </c>
      <c r="AE56" s="132">
        <v>0</v>
      </c>
      <c r="AF56" s="132">
        <v>2</v>
      </c>
      <c r="AG56" s="132" t="str">
        <f>IF(男子名簿!AG56="","",35)</f>
        <v/>
      </c>
      <c r="AH56" s="132" t="str">
        <f>IF(男子名簿!AH56="","",男子名簿!AH56)</f>
        <v/>
      </c>
      <c r="AI56" s="132">
        <v>0</v>
      </c>
      <c r="AJ56" s="132">
        <v>2</v>
      </c>
    </row>
    <row r="57" spans="1:36" x14ac:dyDescent="0.25">
      <c r="A57" s="99"/>
      <c r="B57" s="132" t="str">
        <f>IF(男子名簿!B57="","",男子名簿!B57)</f>
        <v/>
      </c>
      <c r="C57" s="99"/>
      <c r="D57" s="99" t="str">
        <f>IF(男子名簿!D57="","",男子名簿!D57)</f>
        <v/>
      </c>
      <c r="E57" s="132" t="str">
        <f>IF(男子名簿!E57="","",男子名簿!E57)</f>
        <v/>
      </c>
      <c r="F57" s="132" t="str">
        <f>IF(男子名簿!F57="","",男子名簿!F57)</f>
        <v/>
      </c>
      <c r="G57" s="132" t="str">
        <f>IF(男子名簿!G57="","",男子名簿!G57)</f>
        <v/>
      </c>
      <c r="H57" s="132" t="str">
        <f>IF(男子名簿!H57="","",男子名簿!H57)</f>
        <v/>
      </c>
      <c r="I57" s="132" t="str">
        <f>IF(男子名簿!I57="","",男子名簿!I57)</f>
        <v/>
      </c>
      <c r="J57" s="132" t="str">
        <f>IF(男子名簿!J57="","",男子名簿!J57)</f>
        <v/>
      </c>
      <c r="K57" s="132">
        <f>IF(男子名簿!K57="","",男子名簿!K57)</f>
        <v>1</v>
      </c>
      <c r="L57" s="195" t="str">
        <f>IF(男子名簿!L57="","",男子名簿!L57)</f>
        <v/>
      </c>
      <c r="M57" s="195" t="str">
        <f>IF(男子名簿!M57="","",男子名簿!M57)</f>
        <v/>
      </c>
      <c r="N57" s="195" t="str">
        <f>IF(男子名簿!N57="","",男子名簿!N57)</f>
        <v/>
      </c>
      <c r="O57" s="132" t="str">
        <f>IF(男子名簿!O57="","",男子名簿!O57)</f>
        <v>島根</v>
      </c>
      <c r="P57" s="132"/>
      <c r="Q57" s="132" t="str">
        <f>IF(男子名簿!Q57="","",VLOOKUP(男子名簿!Q57,管理者シート!$B$9:$C$44,2,FALSE))</f>
        <v/>
      </c>
      <c r="R57" s="132" t="str">
        <f>IF(男子名簿!R57="","",男子名簿!R57)</f>
        <v/>
      </c>
      <c r="S57" s="132">
        <v>0</v>
      </c>
      <c r="T57" s="132">
        <v>2</v>
      </c>
      <c r="U57" s="132" t="str">
        <f>IF(男子名簿!U57="","",VLOOKUP(男子名簿!U57,管理者シート!$B$9:$C$44,2,FALSE))</f>
        <v/>
      </c>
      <c r="V57" s="132" t="str">
        <f>IF(男子名簿!V57="","",男子名簿!V57)</f>
        <v/>
      </c>
      <c r="W57" s="132">
        <v>0</v>
      </c>
      <c r="X57" s="132">
        <v>2</v>
      </c>
      <c r="Y57" s="132" t="str">
        <f>IF(男子名簿!Y57="","",VLOOKUP(男子名簿!Y57,管理者シート!$B$9:$C$27,2,FALSE))</f>
        <v/>
      </c>
      <c r="Z57" s="132" t="str">
        <f>IF(男子名簿!Z57="","",男子名簿!Z57)</f>
        <v/>
      </c>
      <c r="AA57" s="132">
        <v>0</v>
      </c>
      <c r="AB57" s="132">
        <v>2</v>
      </c>
      <c r="AC57" s="132" t="str">
        <f>IF(男子名簿!AC57="","",13)</f>
        <v/>
      </c>
      <c r="AD57" s="132" t="str">
        <f>IF(男子名簿!AD57="","",男子名簿!AD57)</f>
        <v/>
      </c>
      <c r="AE57" s="132">
        <v>0</v>
      </c>
      <c r="AF57" s="132">
        <v>2</v>
      </c>
      <c r="AG57" s="132" t="str">
        <f>IF(男子名簿!AG57="","",35)</f>
        <v/>
      </c>
      <c r="AH57" s="132" t="str">
        <f>IF(男子名簿!AH57="","",男子名簿!AH57)</f>
        <v/>
      </c>
      <c r="AI57" s="132">
        <v>0</v>
      </c>
      <c r="AJ57" s="132">
        <v>2</v>
      </c>
    </row>
    <row r="58" spans="1:36" x14ac:dyDescent="0.25">
      <c r="A58" s="99"/>
      <c r="B58" s="132" t="str">
        <f>IF(男子名簿!B58="","",男子名簿!B58)</f>
        <v/>
      </c>
      <c r="C58" s="99"/>
      <c r="D58" s="99" t="str">
        <f>IF(男子名簿!D58="","",男子名簿!D58)</f>
        <v/>
      </c>
      <c r="E58" s="132" t="str">
        <f>IF(男子名簿!E58="","",男子名簿!E58)</f>
        <v/>
      </c>
      <c r="F58" s="132" t="str">
        <f>IF(男子名簿!F58="","",男子名簿!F58)</f>
        <v/>
      </c>
      <c r="G58" s="132" t="str">
        <f>IF(男子名簿!G58="","",男子名簿!G58)</f>
        <v/>
      </c>
      <c r="H58" s="132" t="str">
        <f>IF(男子名簿!H58="","",男子名簿!H58)</f>
        <v/>
      </c>
      <c r="I58" s="132" t="str">
        <f>IF(男子名簿!I58="","",男子名簿!I58)</f>
        <v/>
      </c>
      <c r="J58" s="132" t="str">
        <f>IF(男子名簿!J58="","",男子名簿!J58)</f>
        <v/>
      </c>
      <c r="K58" s="132">
        <f>IF(男子名簿!K58="","",男子名簿!K58)</f>
        <v>1</v>
      </c>
      <c r="L58" s="195" t="str">
        <f>IF(男子名簿!L58="","",男子名簿!L58)</f>
        <v/>
      </c>
      <c r="M58" s="195" t="str">
        <f>IF(男子名簿!M58="","",男子名簿!M58)</f>
        <v/>
      </c>
      <c r="N58" s="195" t="str">
        <f>IF(男子名簿!N58="","",男子名簿!N58)</f>
        <v/>
      </c>
      <c r="O58" s="132" t="str">
        <f>IF(男子名簿!O58="","",男子名簿!O58)</f>
        <v>島根</v>
      </c>
      <c r="P58" s="132"/>
      <c r="Q58" s="132" t="str">
        <f>IF(男子名簿!Q58="","",VLOOKUP(男子名簿!Q58,管理者シート!$B$9:$C$44,2,FALSE))</f>
        <v/>
      </c>
      <c r="R58" s="132" t="str">
        <f>IF(男子名簿!R58="","",男子名簿!R58)</f>
        <v/>
      </c>
      <c r="S58" s="132">
        <v>0</v>
      </c>
      <c r="T58" s="132">
        <v>2</v>
      </c>
      <c r="U58" s="132" t="str">
        <f>IF(男子名簿!U58="","",VLOOKUP(男子名簿!U58,管理者シート!$B$9:$C$44,2,FALSE))</f>
        <v/>
      </c>
      <c r="V58" s="132" t="str">
        <f>IF(男子名簿!V58="","",男子名簿!V58)</f>
        <v/>
      </c>
      <c r="W58" s="132">
        <v>0</v>
      </c>
      <c r="X58" s="132">
        <v>2</v>
      </c>
      <c r="Y58" s="132" t="str">
        <f>IF(男子名簿!Y58="","",VLOOKUP(男子名簿!Y58,管理者シート!$B$9:$C$27,2,FALSE))</f>
        <v/>
      </c>
      <c r="Z58" s="132" t="str">
        <f>IF(男子名簿!Z58="","",男子名簿!Z58)</f>
        <v/>
      </c>
      <c r="AA58" s="132">
        <v>0</v>
      </c>
      <c r="AB58" s="132">
        <v>2</v>
      </c>
      <c r="AC58" s="132" t="str">
        <f>IF(男子名簿!AC58="","",13)</f>
        <v/>
      </c>
      <c r="AD58" s="132" t="str">
        <f>IF(男子名簿!AD58="","",男子名簿!AD58)</f>
        <v/>
      </c>
      <c r="AE58" s="132">
        <v>0</v>
      </c>
      <c r="AF58" s="132">
        <v>2</v>
      </c>
      <c r="AG58" s="132" t="str">
        <f>IF(男子名簿!AG58="","",35)</f>
        <v/>
      </c>
      <c r="AH58" s="132" t="str">
        <f>IF(男子名簿!AH58="","",男子名簿!AH58)</f>
        <v/>
      </c>
      <c r="AI58" s="132">
        <v>0</v>
      </c>
      <c r="AJ58" s="132">
        <v>2</v>
      </c>
    </row>
    <row r="59" spans="1:36" x14ac:dyDescent="0.25">
      <c r="A59" s="99"/>
      <c r="B59" s="132" t="str">
        <f>IF(男子名簿!B59="","",男子名簿!B59)</f>
        <v/>
      </c>
      <c r="C59" s="99"/>
      <c r="D59" s="99" t="str">
        <f>IF(男子名簿!D59="","",男子名簿!D59)</f>
        <v/>
      </c>
      <c r="E59" s="132" t="str">
        <f>IF(男子名簿!E59="","",男子名簿!E59)</f>
        <v/>
      </c>
      <c r="F59" s="132" t="str">
        <f>IF(男子名簿!F59="","",男子名簿!F59)</f>
        <v/>
      </c>
      <c r="G59" s="132" t="str">
        <f>IF(男子名簿!G59="","",男子名簿!G59)</f>
        <v/>
      </c>
      <c r="H59" s="132" t="str">
        <f>IF(男子名簿!H59="","",男子名簿!H59)</f>
        <v/>
      </c>
      <c r="I59" s="132" t="str">
        <f>IF(男子名簿!I59="","",男子名簿!I59)</f>
        <v/>
      </c>
      <c r="J59" s="132" t="str">
        <f>IF(男子名簿!J59="","",男子名簿!J59)</f>
        <v/>
      </c>
      <c r="K59" s="132">
        <f>IF(男子名簿!K59="","",男子名簿!K59)</f>
        <v>1</v>
      </c>
      <c r="L59" s="195" t="str">
        <f>IF(男子名簿!L59="","",男子名簿!L59)</f>
        <v/>
      </c>
      <c r="M59" s="195" t="str">
        <f>IF(男子名簿!M59="","",男子名簿!M59)</f>
        <v/>
      </c>
      <c r="N59" s="195" t="str">
        <f>IF(男子名簿!N59="","",男子名簿!N59)</f>
        <v/>
      </c>
      <c r="O59" s="132" t="str">
        <f>IF(男子名簿!O59="","",男子名簿!O59)</f>
        <v>島根</v>
      </c>
      <c r="P59" s="132"/>
      <c r="Q59" s="132" t="str">
        <f>IF(男子名簿!Q59="","",VLOOKUP(男子名簿!Q59,管理者シート!$B$9:$C$44,2,FALSE))</f>
        <v/>
      </c>
      <c r="R59" s="132" t="str">
        <f>IF(男子名簿!R59="","",男子名簿!R59)</f>
        <v/>
      </c>
      <c r="S59" s="132">
        <v>0</v>
      </c>
      <c r="T59" s="132">
        <v>2</v>
      </c>
      <c r="U59" s="132" t="str">
        <f>IF(男子名簿!U59="","",VLOOKUP(男子名簿!U59,管理者シート!$B$9:$C$44,2,FALSE))</f>
        <v/>
      </c>
      <c r="V59" s="132" t="str">
        <f>IF(男子名簿!V59="","",男子名簿!V59)</f>
        <v/>
      </c>
      <c r="W59" s="132">
        <v>0</v>
      </c>
      <c r="X59" s="132">
        <v>2</v>
      </c>
      <c r="Y59" s="132" t="str">
        <f>IF(男子名簿!Y59="","",VLOOKUP(男子名簿!Y59,管理者シート!$B$9:$C$27,2,FALSE))</f>
        <v/>
      </c>
      <c r="Z59" s="132" t="str">
        <f>IF(男子名簿!Z59="","",男子名簿!Z59)</f>
        <v/>
      </c>
      <c r="AA59" s="132">
        <v>0</v>
      </c>
      <c r="AB59" s="132">
        <v>2</v>
      </c>
      <c r="AC59" s="132" t="str">
        <f>IF(男子名簿!AC59="","",13)</f>
        <v/>
      </c>
      <c r="AD59" s="132" t="str">
        <f>IF(男子名簿!AD59="","",男子名簿!AD59)</f>
        <v/>
      </c>
      <c r="AE59" s="132">
        <v>0</v>
      </c>
      <c r="AF59" s="132">
        <v>2</v>
      </c>
      <c r="AG59" s="132" t="str">
        <f>IF(男子名簿!AG59="","",35)</f>
        <v/>
      </c>
      <c r="AH59" s="132" t="str">
        <f>IF(男子名簿!AH59="","",男子名簿!AH59)</f>
        <v/>
      </c>
      <c r="AI59" s="132">
        <v>0</v>
      </c>
      <c r="AJ59" s="132">
        <v>2</v>
      </c>
    </row>
    <row r="60" spans="1:36" x14ac:dyDescent="0.25">
      <c r="A60" s="99"/>
      <c r="B60" s="132" t="str">
        <f>IF(男子名簿!B60="","",男子名簿!B60)</f>
        <v/>
      </c>
      <c r="C60" s="99"/>
      <c r="D60" s="99" t="str">
        <f>IF(男子名簿!D60="","",男子名簿!D60)</f>
        <v/>
      </c>
      <c r="E60" s="132" t="str">
        <f>IF(男子名簿!E60="","",男子名簿!E60)</f>
        <v/>
      </c>
      <c r="F60" s="132" t="str">
        <f>IF(男子名簿!F60="","",男子名簿!F60)</f>
        <v/>
      </c>
      <c r="G60" s="132" t="str">
        <f>IF(男子名簿!G60="","",男子名簿!G60)</f>
        <v/>
      </c>
      <c r="H60" s="132" t="str">
        <f>IF(男子名簿!H60="","",男子名簿!H60)</f>
        <v/>
      </c>
      <c r="I60" s="132" t="str">
        <f>IF(男子名簿!I60="","",男子名簿!I60)</f>
        <v/>
      </c>
      <c r="J60" s="132" t="str">
        <f>IF(男子名簿!J60="","",男子名簿!J60)</f>
        <v/>
      </c>
      <c r="K60" s="132">
        <f>IF(男子名簿!K60="","",男子名簿!K60)</f>
        <v>1</v>
      </c>
      <c r="L60" s="195" t="str">
        <f>IF(男子名簿!L60="","",男子名簿!L60)</f>
        <v/>
      </c>
      <c r="M60" s="195" t="str">
        <f>IF(男子名簿!M60="","",男子名簿!M60)</f>
        <v/>
      </c>
      <c r="N60" s="195" t="str">
        <f>IF(男子名簿!N60="","",男子名簿!N60)</f>
        <v/>
      </c>
      <c r="O60" s="132" t="str">
        <f>IF(男子名簿!O60="","",男子名簿!O60)</f>
        <v>島根</v>
      </c>
      <c r="P60" s="132"/>
      <c r="Q60" s="132" t="str">
        <f>IF(男子名簿!Q60="","",VLOOKUP(男子名簿!Q60,管理者シート!$B$9:$C$44,2,FALSE))</f>
        <v/>
      </c>
      <c r="R60" s="132" t="str">
        <f>IF(男子名簿!R60="","",男子名簿!R60)</f>
        <v/>
      </c>
      <c r="S60" s="132">
        <v>0</v>
      </c>
      <c r="T60" s="132">
        <v>2</v>
      </c>
      <c r="U60" s="132" t="str">
        <f>IF(男子名簿!U60="","",VLOOKUP(男子名簿!U60,管理者シート!$B$9:$C$44,2,FALSE))</f>
        <v/>
      </c>
      <c r="V60" s="132" t="str">
        <f>IF(男子名簿!V60="","",男子名簿!V60)</f>
        <v/>
      </c>
      <c r="W60" s="132">
        <v>0</v>
      </c>
      <c r="X60" s="132">
        <v>2</v>
      </c>
      <c r="Y60" s="132" t="str">
        <f>IF(男子名簿!Y60="","",VLOOKUP(男子名簿!Y60,管理者シート!$B$9:$C$27,2,FALSE))</f>
        <v/>
      </c>
      <c r="Z60" s="132" t="str">
        <f>IF(男子名簿!Z60="","",男子名簿!Z60)</f>
        <v/>
      </c>
      <c r="AA60" s="132">
        <v>0</v>
      </c>
      <c r="AB60" s="132">
        <v>2</v>
      </c>
      <c r="AC60" s="132" t="str">
        <f>IF(男子名簿!AC60="","",13)</f>
        <v/>
      </c>
      <c r="AD60" s="132" t="str">
        <f>IF(男子名簿!AD60="","",男子名簿!AD60)</f>
        <v/>
      </c>
      <c r="AE60" s="132">
        <v>0</v>
      </c>
      <c r="AF60" s="132">
        <v>2</v>
      </c>
      <c r="AG60" s="132" t="str">
        <f>IF(男子名簿!AG60="","",35)</f>
        <v/>
      </c>
      <c r="AH60" s="132" t="str">
        <f>IF(男子名簿!AH60="","",男子名簿!AH60)</f>
        <v/>
      </c>
      <c r="AI60" s="132">
        <v>0</v>
      </c>
      <c r="AJ60" s="132">
        <v>2</v>
      </c>
    </row>
    <row r="61" spans="1:36" x14ac:dyDescent="0.25">
      <c r="A61" s="99"/>
      <c r="B61" s="132" t="str">
        <f>IF(男子名簿!B61="","",男子名簿!B61)</f>
        <v/>
      </c>
      <c r="C61" s="99"/>
      <c r="D61" s="99" t="str">
        <f>IF(男子名簿!D61="","",男子名簿!D61)</f>
        <v/>
      </c>
      <c r="E61" s="132" t="str">
        <f>IF(男子名簿!E61="","",男子名簿!E61)</f>
        <v/>
      </c>
      <c r="F61" s="132" t="str">
        <f>IF(男子名簿!F61="","",男子名簿!F61)</f>
        <v/>
      </c>
      <c r="G61" s="132" t="str">
        <f>IF(男子名簿!G61="","",男子名簿!G61)</f>
        <v/>
      </c>
      <c r="H61" s="132" t="str">
        <f>IF(男子名簿!H61="","",男子名簿!H61)</f>
        <v/>
      </c>
      <c r="I61" s="132" t="str">
        <f>IF(男子名簿!I61="","",男子名簿!I61)</f>
        <v/>
      </c>
      <c r="J61" s="132" t="str">
        <f>IF(男子名簿!J61="","",男子名簿!J61)</f>
        <v/>
      </c>
      <c r="K61" s="132">
        <f>IF(男子名簿!K61="","",男子名簿!K61)</f>
        <v>1</v>
      </c>
      <c r="L61" s="195" t="str">
        <f>IF(男子名簿!L61="","",男子名簿!L61)</f>
        <v/>
      </c>
      <c r="M61" s="195" t="str">
        <f>IF(男子名簿!M61="","",男子名簿!M61)</f>
        <v/>
      </c>
      <c r="N61" s="195" t="str">
        <f>IF(男子名簿!N61="","",男子名簿!N61)</f>
        <v/>
      </c>
      <c r="O61" s="132" t="str">
        <f>IF(男子名簿!O61="","",男子名簿!O61)</f>
        <v>島根</v>
      </c>
      <c r="P61" s="132"/>
      <c r="Q61" s="132" t="str">
        <f>IF(男子名簿!Q61="","",VLOOKUP(男子名簿!Q61,管理者シート!$B$9:$C$44,2,FALSE))</f>
        <v/>
      </c>
      <c r="R61" s="132" t="str">
        <f>IF(男子名簿!R61="","",男子名簿!R61)</f>
        <v/>
      </c>
      <c r="S61" s="132">
        <v>0</v>
      </c>
      <c r="T61" s="132">
        <v>2</v>
      </c>
      <c r="U61" s="132" t="str">
        <f>IF(男子名簿!U61="","",VLOOKUP(男子名簿!U61,管理者シート!$B$9:$C$44,2,FALSE))</f>
        <v/>
      </c>
      <c r="V61" s="132" t="str">
        <f>IF(男子名簿!V61="","",男子名簿!V61)</f>
        <v/>
      </c>
      <c r="W61" s="132">
        <v>0</v>
      </c>
      <c r="X61" s="132">
        <v>2</v>
      </c>
      <c r="Y61" s="132" t="str">
        <f>IF(男子名簿!Y61="","",VLOOKUP(男子名簿!Y61,管理者シート!$B$9:$C$27,2,FALSE))</f>
        <v/>
      </c>
      <c r="Z61" s="132" t="str">
        <f>IF(男子名簿!Z61="","",男子名簿!Z61)</f>
        <v/>
      </c>
      <c r="AA61" s="132">
        <v>0</v>
      </c>
      <c r="AB61" s="132">
        <v>2</v>
      </c>
      <c r="AC61" s="132" t="str">
        <f>IF(男子名簿!AC61="","",13)</f>
        <v/>
      </c>
      <c r="AD61" s="132" t="str">
        <f>IF(男子名簿!AD61="","",男子名簿!AD61)</f>
        <v/>
      </c>
      <c r="AE61" s="132">
        <v>0</v>
      </c>
      <c r="AF61" s="132">
        <v>2</v>
      </c>
      <c r="AG61" s="132" t="str">
        <f>IF(男子名簿!AG61="","",35)</f>
        <v/>
      </c>
      <c r="AH61" s="132" t="str">
        <f>IF(男子名簿!AH61="","",男子名簿!AH61)</f>
        <v/>
      </c>
      <c r="AI61" s="132">
        <v>0</v>
      </c>
      <c r="AJ61" s="132">
        <v>2</v>
      </c>
    </row>
    <row r="62" spans="1:36" x14ac:dyDescent="0.25">
      <c r="A62" s="99"/>
      <c r="B62" s="132" t="str">
        <f>IF(男子名簿!B62="","",男子名簿!B62)</f>
        <v/>
      </c>
      <c r="C62" s="99"/>
      <c r="D62" s="99" t="str">
        <f>IF(男子名簿!D62="","",男子名簿!D62)</f>
        <v/>
      </c>
      <c r="E62" s="132" t="str">
        <f>IF(男子名簿!E62="","",男子名簿!E62)</f>
        <v/>
      </c>
      <c r="F62" s="132" t="str">
        <f>IF(男子名簿!F62="","",男子名簿!F62)</f>
        <v/>
      </c>
      <c r="G62" s="132" t="str">
        <f>IF(男子名簿!G62="","",男子名簿!G62)</f>
        <v/>
      </c>
      <c r="H62" s="132" t="str">
        <f>IF(男子名簿!H62="","",男子名簿!H62)</f>
        <v/>
      </c>
      <c r="I62" s="132" t="str">
        <f>IF(男子名簿!I62="","",男子名簿!I62)</f>
        <v/>
      </c>
      <c r="J62" s="132" t="str">
        <f>IF(男子名簿!J62="","",男子名簿!J62)</f>
        <v/>
      </c>
      <c r="K62" s="132">
        <f>IF(男子名簿!K62="","",男子名簿!K62)</f>
        <v>1</v>
      </c>
      <c r="L62" s="195" t="str">
        <f>IF(男子名簿!L62="","",男子名簿!L62)</f>
        <v/>
      </c>
      <c r="M62" s="195" t="str">
        <f>IF(男子名簿!M62="","",男子名簿!M62)</f>
        <v/>
      </c>
      <c r="N62" s="195" t="str">
        <f>IF(男子名簿!N62="","",男子名簿!N62)</f>
        <v/>
      </c>
      <c r="O62" s="132" t="str">
        <f>IF(男子名簿!O62="","",男子名簿!O62)</f>
        <v>島根</v>
      </c>
      <c r="P62" s="132"/>
      <c r="Q62" s="132" t="str">
        <f>IF(男子名簿!Q62="","",VLOOKUP(男子名簿!Q62,管理者シート!$B$9:$C$44,2,FALSE))</f>
        <v/>
      </c>
      <c r="R62" s="132" t="str">
        <f>IF(男子名簿!R62="","",男子名簿!R62)</f>
        <v/>
      </c>
      <c r="S62" s="132">
        <v>0</v>
      </c>
      <c r="T62" s="132">
        <v>2</v>
      </c>
      <c r="U62" s="132" t="str">
        <f>IF(男子名簿!U62="","",VLOOKUP(男子名簿!U62,管理者シート!$B$9:$C$44,2,FALSE))</f>
        <v/>
      </c>
      <c r="V62" s="132" t="str">
        <f>IF(男子名簿!V62="","",男子名簿!V62)</f>
        <v/>
      </c>
      <c r="W62" s="132">
        <v>0</v>
      </c>
      <c r="X62" s="132">
        <v>2</v>
      </c>
      <c r="Y62" s="132" t="str">
        <f>IF(男子名簿!Y62="","",VLOOKUP(男子名簿!Y62,管理者シート!$B$9:$C$27,2,FALSE))</f>
        <v/>
      </c>
      <c r="Z62" s="132" t="str">
        <f>IF(男子名簿!Z62="","",男子名簿!Z62)</f>
        <v/>
      </c>
      <c r="AA62" s="132">
        <v>0</v>
      </c>
      <c r="AB62" s="132">
        <v>2</v>
      </c>
      <c r="AC62" s="132" t="str">
        <f>IF(男子名簿!AC62="","",13)</f>
        <v/>
      </c>
      <c r="AD62" s="132" t="str">
        <f>IF(男子名簿!AD62="","",男子名簿!AD62)</f>
        <v/>
      </c>
      <c r="AE62" s="132">
        <v>0</v>
      </c>
      <c r="AF62" s="132">
        <v>2</v>
      </c>
      <c r="AG62" s="132" t="str">
        <f>IF(男子名簿!AG62="","",35)</f>
        <v/>
      </c>
      <c r="AH62" s="132" t="str">
        <f>IF(男子名簿!AH62="","",男子名簿!AH62)</f>
        <v/>
      </c>
      <c r="AI62" s="132">
        <v>0</v>
      </c>
      <c r="AJ62" s="132">
        <v>2</v>
      </c>
    </row>
    <row r="63" spans="1:36" x14ac:dyDescent="0.25">
      <c r="A63" s="99"/>
      <c r="B63" s="132" t="str">
        <f>IF(男子名簿!B63="","",男子名簿!B63)</f>
        <v/>
      </c>
      <c r="C63" s="99"/>
      <c r="D63" s="99" t="str">
        <f>IF(男子名簿!D63="","",男子名簿!D63)</f>
        <v/>
      </c>
      <c r="E63" s="132" t="str">
        <f>IF(男子名簿!E63="","",男子名簿!E63)</f>
        <v/>
      </c>
      <c r="F63" s="132" t="str">
        <f>IF(男子名簿!F63="","",男子名簿!F63)</f>
        <v/>
      </c>
      <c r="G63" s="132" t="str">
        <f>IF(男子名簿!G63="","",男子名簿!G63)</f>
        <v/>
      </c>
      <c r="H63" s="132" t="str">
        <f>IF(男子名簿!H63="","",男子名簿!H63)</f>
        <v/>
      </c>
      <c r="I63" s="132" t="str">
        <f>IF(男子名簿!I63="","",男子名簿!I63)</f>
        <v/>
      </c>
      <c r="J63" s="132" t="str">
        <f>IF(男子名簿!J63="","",男子名簿!J63)</f>
        <v/>
      </c>
      <c r="K63" s="132">
        <f>IF(男子名簿!K63="","",男子名簿!K63)</f>
        <v>1</v>
      </c>
      <c r="L63" s="195" t="str">
        <f>IF(男子名簿!L63="","",男子名簿!L63)</f>
        <v/>
      </c>
      <c r="M63" s="195" t="str">
        <f>IF(男子名簿!M63="","",男子名簿!M63)</f>
        <v/>
      </c>
      <c r="N63" s="195" t="str">
        <f>IF(男子名簿!N63="","",男子名簿!N63)</f>
        <v/>
      </c>
      <c r="O63" s="132" t="str">
        <f>IF(男子名簿!O63="","",男子名簿!O63)</f>
        <v>島根</v>
      </c>
      <c r="P63" s="132"/>
      <c r="Q63" s="132" t="str">
        <f>IF(男子名簿!Q63="","",VLOOKUP(男子名簿!Q63,管理者シート!$B$9:$C$44,2,FALSE))</f>
        <v/>
      </c>
      <c r="R63" s="132" t="str">
        <f>IF(男子名簿!R63="","",男子名簿!R63)</f>
        <v/>
      </c>
      <c r="S63" s="132">
        <v>0</v>
      </c>
      <c r="T63" s="132">
        <v>2</v>
      </c>
      <c r="U63" s="132" t="str">
        <f>IF(男子名簿!U63="","",VLOOKUP(男子名簿!U63,管理者シート!$B$9:$C$44,2,FALSE))</f>
        <v/>
      </c>
      <c r="V63" s="132" t="str">
        <f>IF(男子名簿!V63="","",男子名簿!V63)</f>
        <v/>
      </c>
      <c r="W63" s="132">
        <v>0</v>
      </c>
      <c r="X63" s="132">
        <v>2</v>
      </c>
      <c r="Y63" s="132" t="str">
        <f>IF(男子名簿!Y63="","",VLOOKUP(男子名簿!Y63,管理者シート!$B$9:$C$27,2,FALSE))</f>
        <v/>
      </c>
      <c r="Z63" s="132" t="str">
        <f>IF(男子名簿!Z63="","",男子名簿!Z63)</f>
        <v/>
      </c>
      <c r="AA63" s="132">
        <v>0</v>
      </c>
      <c r="AB63" s="132">
        <v>2</v>
      </c>
      <c r="AC63" s="132" t="str">
        <f>IF(男子名簿!AC63="","",13)</f>
        <v/>
      </c>
      <c r="AD63" s="132" t="str">
        <f>IF(男子名簿!AD63="","",男子名簿!AD63)</f>
        <v/>
      </c>
      <c r="AE63" s="132">
        <v>0</v>
      </c>
      <c r="AF63" s="132">
        <v>2</v>
      </c>
      <c r="AG63" s="132" t="str">
        <f>IF(男子名簿!AG63="","",35)</f>
        <v/>
      </c>
      <c r="AH63" s="132" t="str">
        <f>IF(男子名簿!AH63="","",男子名簿!AH63)</f>
        <v/>
      </c>
      <c r="AI63" s="132">
        <v>0</v>
      </c>
      <c r="AJ63" s="132">
        <v>2</v>
      </c>
    </row>
    <row r="64" spans="1:36" x14ac:dyDescent="0.25">
      <c r="A64" s="99"/>
      <c r="B64" s="132" t="str">
        <f>IF(男子名簿!B64="","",男子名簿!B64)</f>
        <v/>
      </c>
      <c r="C64" s="99"/>
      <c r="D64" s="99" t="str">
        <f>IF(男子名簿!D64="","",男子名簿!D64)</f>
        <v/>
      </c>
      <c r="E64" s="132" t="str">
        <f>IF(男子名簿!E64="","",男子名簿!E64)</f>
        <v/>
      </c>
      <c r="F64" s="132" t="str">
        <f>IF(男子名簿!F64="","",男子名簿!F64)</f>
        <v/>
      </c>
      <c r="G64" s="132" t="str">
        <f>IF(男子名簿!G64="","",男子名簿!G64)</f>
        <v/>
      </c>
      <c r="H64" s="132" t="str">
        <f>IF(男子名簿!H64="","",男子名簿!H64)</f>
        <v/>
      </c>
      <c r="I64" s="132" t="str">
        <f>IF(男子名簿!I64="","",男子名簿!I64)</f>
        <v/>
      </c>
      <c r="J64" s="132" t="str">
        <f>IF(男子名簿!J64="","",男子名簿!J64)</f>
        <v/>
      </c>
      <c r="K64" s="132">
        <f>IF(男子名簿!K64="","",男子名簿!K64)</f>
        <v>1</v>
      </c>
      <c r="L64" s="195" t="str">
        <f>IF(男子名簿!L64="","",男子名簿!L64)</f>
        <v/>
      </c>
      <c r="M64" s="195" t="str">
        <f>IF(男子名簿!M64="","",男子名簿!M64)</f>
        <v/>
      </c>
      <c r="N64" s="195" t="str">
        <f>IF(男子名簿!N64="","",男子名簿!N64)</f>
        <v/>
      </c>
      <c r="O64" s="132" t="str">
        <f>IF(男子名簿!O64="","",男子名簿!O64)</f>
        <v>島根</v>
      </c>
      <c r="P64" s="132"/>
      <c r="Q64" s="132" t="str">
        <f>IF(男子名簿!Q64="","",VLOOKUP(男子名簿!Q64,管理者シート!$B$9:$C$44,2,FALSE))</f>
        <v/>
      </c>
      <c r="R64" s="132" t="str">
        <f>IF(男子名簿!R64="","",男子名簿!R64)</f>
        <v/>
      </c>
      <c r="S64" s="132">
        <v>0</v>
      </c>
      <c r="T64" s="132">
        <v>2</v>
      </c>
      <c r="U64" s="132" t="str">
        <f>IF(男子名簿!U64="","",VLOOKUP(男子名簿!U64,管理者シート!$B$9:$C$44,2,FALSE))</f>
        <v/>
      </c>
      <c r="V64" s="132" t="str">
        <f>IF(男子名簿!V64="","",男子名簿!V64)</f>
        <v/>
      </c>
      <c r="W64" s="132">
        <v>0</v>
      </c>
      <c r="X64" s="132">
        <v>2</v>
      </c>
      <c r="Y64" s="132" t="str">
        <f>IF(男子名簿!Y64="","",VLOOKUP(男子名簿!Y64,管理者シート!$B$9:$C$27,2,FALSE))</f>
        <v/>
      </c>
      <c r="Z64" s="132" t="str">
        <f>IF(男子名簿!Z64="","",男子名簿!Z64)</f>
        <v/>
      </c>
      <c r="AA64" s="132">
        <v>0</v>
      </c>
      <c r="AB64" s="132">
        <v>2</v>
      </c>
      <c r="AC64" s="132" t="str">
        <f>IF(男子名簿!AC64="","",13)</f>
        <v/>
      </c>
      <c r="AD64" s="132" t="str">
        <f>IF(男子名簿!AD64="","",男子名簿!AD64)</f>
        <v/>
      </c>
      <c r="AE64" s="132">
        <v>0</v>
      </c>
      <c r="AF64" s="132">
        <v>2</v>
      </c>
      <c r="AG64" s="132" t="str">
        <f>IF(男子名簿!AG64="","",35)</f>
        <v/>
      </c>
      <c r="AH64" s="132" t="str">
        <f>IF(男子名簿!AH64="","",男子名簿!AH64)</f>
        <v/>
      </c>
      <c r="AI64" s="132">
        <v>0</v>
      </c>
      <c r="AJ64" s="132">
        <v>2</v>
      </c>
    </row>
    <row r="65" spans="1:36" x14ac:dyDescent="0.25">
      <c r="A65" s="99"/>
      <c r="B65" s="132" t="str">
        <f>IF(男子名簿!B65="","",男子名簿!B65)</f>
        <v/>
      </c>
      <c r="C65" s="99"/>
      <c r="D65" s="99" t="str">
        <f>IF(男子名簿!D65="","",男子名簿!D65)</f>
        <v/>
      </c>
      <c r="E65" s="132" t="str">
        <f>IF(男子名簿!E65="","",男子名簿!E65)</f>
        <v/>
      </c>
      <c r="F65" s="132" t="str">
        <f>IF(男子名簿!F65="","",男子名簿!F65)</f>
        <v/>
      </c>
      <c r="G65" s="132" t="str">
        <f>IF(男子名簿!G65="","",男子名簿!G65)</f>
        <v/>
      </c>
      <c r="H65" s="132" t="str">
        <f>IF(男子名簿!H65="","",男子名簿!H65)</f>
        <v/>
      </c>
      <c r="I65" s="132" t="str">
        <f>IF(男子名簿!I65="","",男子名簿!I65)</f>
        <v/>
      </c>
      <c r="J65" s="132" t="str">
        <f>IF(男子名簿!J65="","",男子名簿!J65)</f>
        <v/>
      </c>
      <c r="K65" s="132">
        <f>IF(男子名簿!K65="","",男子名簿!K65)</f>
        <v>1</v>
      </c>
      <c r="L65" s="195" t="str">
        <f>IF(男子名簿!L65="","",男子名簿!L65)</f>
        <v/>
      </c>
      <c r="M65" s="195" t="str">
        <f>IF(男子名簿!M65="","",男子名簿!M65)</f>
        <v/>
      </c>
      <c r="N65" s="195" t="str">
        <f>IF(男子名簿!N65="","",男子名簿!N65)</f>
        <v/>
      </c>
      <c r="O65" s="132" t="str">
        <f>IF(男子名簿!O65="","",男子名簿!O65)</f>
        <v>島根</v>
      </c>
      <c r="P65" s="132"/>
      <c r="Q65" s="132" t="str">
        <f>IF(男子名簿!Q65="","",VLOOKUP(男子名簿!Q65,管理者シート!$B$9:$C$44,2,FALSE))</f>
        <v/>
      </c>
      <c r="R65" s="132" t="str">
        <f>IF(男子名簿!R65="","",男子名簿!R65)</f>
        <v/>
      </c>
      <c r="S65" s="132">
        <v>0</v>
      </c>
      <c r="T65" s="132">
        <v>2</v>
      </c>
      <c r="U65" s="132" t="str">
        <f>IF(男子名簿!U65="","",VLOOKUP(男子名簿!U65,管理者シート!$B$9:$C$44,2,FALSE))</f>
        <v/>
      </c>
      <c r="V65" s="132" t="str">
        <f>IF(男子名簿!V65="","",男子名簿!V65)</f>
        <v/>
      </c>
      <c r="W65" s="132">
        <v>0</v>
      </c>
      <c r="X65" s="132">
        <v>2</v>
      </c>
      <c r="Y65" s="132" t="str">
        <f>IF(男子名簿!Y65="","",VLOOKUP(男子名簿!Y65,管理者シート!$B$9:$C$27,2,FALSE))</f>
        <v/>
      </c>
      <c r="Z65" s="132" t="str">
        <f>IF(男子名簿!Z65="","",男子名簿!Z65)</f>
        <v/>
      </c>
      <c r="AA65" s="132">
        <v>0</v>
      </c>
      <c r="AB65" s="132">
        <v>2</v>
      </c>
      <c r="AC65" s="132" t="str">
        <f>IF(男子名簿!AC65="","",13)</f>
        <v/>
      </c>
      <c r="AD65" s="132" t="str">
        <f>IF(男子名簿!AD65="","",男子名簿!AD65)</f>
        <v/>
      </c>
      <c r="AE65" s="132">
        <v>0</v>
      </c>
      <c r="AF65" s="132">
        <v>2</v>
      </c>
      <c r="AG65" s="132" t="str">
        <f>IF(男子名簿!AG65="","",35)</f>
        <v/>
      </c>
      <c r="AH65" s="132" t="str">
        <f>IF(男子名簿!AH65="","",男子名簿!AH65)</f>
        <v/>
      </c>
      <c r="AI65" s="132">
        <v>0</v>
      </c>
      <c r="AJ65" s="132">
        <v>2</v>
      </c>
    </row>
    <row r="66" spans="1:36" x14ac:dyDescent="0.25">
      <c r="A66" s="99"/>
      <c r="B66" s="132" t="str">
        <f>IF(男子名簿!B66="","",男子名簿!B66)</f>
        <v/>
      </c>
      <c r="C66" s="99"/>
      <c r="D66" s="99" t="str">
        <f>IF(男子名簿!D66="","",男子名簿!D66)</f>
        <v/>
      </c>
      <c r="E66" s="132" t="str">
        <f>IF(男子名簿!E66="","",男子名簿!E66)</f>
        <v/>
      </c>
      <c r="F66" s="132" t="str">
        <f>IF(男子名簿!F66="","",男子名簿!F66)</f>
        <v/>
      </c>
      <c r="G66" s="132" t="str">
        <f>IF(男子名簿!G66="","",男子名簿!G66)</f>
        <v/>
      </c>
      <c r="H66" s="132" t="str">
        <f>IF(男子名簿!H66="","",男子名簿!H66)</f>
        <v/>
      </c>
      <c r="I66" s="132" t="str">
        <f>IF(男子名簿!I66="","",男子名簿!I66)</f>
        <v/>
      </c>
      <c r="J66" s="132" t="str">
        <f>IF(男子名簿!J66="","",男子名簿!J66)</f>
        <v/>
      </c>
      <c r="K66" s="132">
        <f>IF(男子名簿!K66="","",男子名簿!K66)</f>
        <v>1</v>
      </c>
      <c r="L66" s="195" t="str">
        <f>IF(男子名簿!L66="","",男子名簿!L66)</f>
        <v/>
      </c>
      <c r="M66" s="195" t="str">
        <f>IF(男子名簿!M66="","",男子名簿!M66)</f>
        <v/>
      </c>
      <c r="N66" s="195" t="str">
        <f>IF(男子名簿!N66="","",男子名簿!N66)</f>
        <v/>
      </c>
      <c r="O66" s="132" t="str">
        <f>IF(男子名簿!O66="","",男子名簿!O66)</f>
        <v>島根</v>
      </c>
      <c r="P66" s="132"/>
      <c r="Q66" s="132" t="str">
        <f>IF(男子名簿!Q66="","",VLOOKUP(男子名簿!Q66,管理者シート!$B$9:$C$44,2,FALSE))</f>
        <v/>
      </c>
      <c r="R66" s="132" t="str">
        <f>IF(男子名簿!R66="","",男子名簿!R66)</f>
        <v/>
      </c>
      <c r="S66" s="132">
        <v>0</v>
      </c>
      <c r="T66" s="132">
        <v>2</v>
      </c>
      <c r="U66" s="132" t="str">
        <f>IF(男子名簿!U66="","",VLOOKUP(男子名簿!U66,管理者シート!$B$9:$C$44,2,FALSE))</f>
        <v/>
      </c>
      <c r="V66" s="132" t="str">
        <f>IF(男子名簿!V66="","",男子名簿!V66)</f>
        <v/>
      </c>
      <c r="W66" s="132">
        <v>0</v>
      </c>
      <c r="X66" s="132">
        <v>2</v>
      </c>
      <c r="Y66" s="132" t="str">
        <f>IF(男子名簿!Y66="","",VLOOKUP(男子名簿!Y66,管理者シート!$B$9:$C$27,2,FALSE))</f>
        <v/>
      </c>
      <c r="Z66" s="132" t="str">
        <f>IF(男子名簿!Z66="","",男子名簿!Z66)</f>
        <v/>
      </c>
      <c r="AA66" s="132">
        <v>0</v>
      </c>
      <c r="AB66" s="132">
        <v>2</v>
      </c>
      <c r="AC66" s="132" t="str">
        <f>IF(男子名簿!AC66="","",13)</f>
        <v/>
      </c>
      <c r="AD66" s="132" t="str">
        <f>IF(男子名簿!AD66="","",男子名簿!AD66)</f>
        <v/>
      </c>
      <c r="AE66" s="132">
        <v>0</v>
      </c>
      <c r="AF66" s="132">
        <v>2</v>
      </c>
      <c r="AG66" s="132" t="str">
        <f>IF(男子名簿!AG66="","",35)</f>
        <v/>
      </c>
      <c r="AH66" s="132" t="str">
        <f>IF(男子名簿!AH66="","",男子名簿!AH66)</f>
        <v/>
      </c>
      <c r="AI66" s="132">
        <v>0</v>
      </c>
      <c r="AJ66" s="132">
        <v>2</v>
      </c>
    </row>
    <row r="67" spans="1:36" x14ac:dyDescent="0.25">
      <c r="A67" s="99"/>
      <c r="B67" s="132" t="str">
        <f>IF(男子名簿!B67="","",男子名簿!B67)</f>
        <v/>
      </c>
      <c r="C67" s="99"/>
      <c r="D67" s="99" t="str">
        <f>IF(男子名簿!D67="","",男子名簿!D67)</f>
        <v/>
      </c>
      <c r="E67" s="132" t="str">
        <f>IF(男子名簿!E67="","",男子名簿!E67)</f>
        <v/>
      </c>
      <c r="F67" s="132" t="str">
        <f>IF(男子名簿!F67="","",男子名簿!F67)</f>
        <v/>
      </c>
      <c r="G67" s="132" t="str">
        <f>IF(男子名簿!G67="","",男子名簿!G67)</f>
        <v/>
      </c>
      <c r="H67" s="132" t="str">
        <f>IF(男子名簿!H67="","",男子名簿!H67)</f>
        <v/>
      </c>
      <c r="I67" s="132" t="str">
        <f>IF(男子名簿!I67="","",男子名簿!I67)</f>
        <v/>
      </c>
      <c r="J67" s="132" t="str">
        <f>IF(男子名簿!J67="","",男子名簿!J67)</f>
        <v/>
      </c>
      <c r="K67" s="132">
        <f>IF(男子名簿!K67="","",男子名簿!K67)</f>
        <v>1</v>
      </c>
      <c r="L67" s="195" t="str">
        <f>IF(男子名簿!L67="","",男子名簿!L67)</f>
        <v/>
      </c>
      <c r="M67" s="195" t="str">
        <f>IF(男子名簿!M67="","",男子名簿!M67)</f>
        <v/>
      </c>
      <c r="N67" s="195" t="str">
        <f>IF(男子名簿!N67="","",男子名簿!N67)</f>
        <v/>
      </c>
      <c r="O67" s="132" t="str">
        <f>IF(男子名簿!O67="","",男子名簿!O67)</f>
        <v>島根</v>
      </c>
      <c r="P67" s="132"/>
      <c r="Q67" s="132" t="str">
        <f>IF(男子名簿!Q67="","",VLOOKUP(男子名簿!Q67,管理者シート!$B$9:$C$44,2,FALSE))</f>
        <v/>
      </c>
      <c r="R67" s="132" t="str">
        <f>IF(男子名簿!R67="","",男子名簿!R67)</f>
        <v/>
      </c>
      <c r="S67" s="132">
        <v>0</v>
      </c>
      <c r="T67" s="132">
        <v>2</v>
      </c>
      <c r="U67" s="132" t="str">
        <f>IF(男子名簿!U67="","",VLOOKUP(男子名簿!U67,管理者シート!$B$9:$C$44,2,FALSE))</f>
        <v/>
      </c>
      <c r="V67" s="132" t="str">
        <f>IF(男子名簿!V67="","",男子名簿!V67)</f>
        <v/>
      </c>
      <c r="W67" s="132">
        <v>0</v>
      </c>
      <c r="X67" s="132">
        <v>2</v>
      </c>
      <c r="Y67" s="132" t="str">
        <f>IF(男子名簿!Y67="","",VLOOKUP(男子名簿!Y67,管理者シート!$B$9:$C$27,2,FALSE))</f>
        <v/>
      </c>
      <c r="Z67" s="132" t="str">
        <f>IF(男子名簿!Z67="","",男子名簿!Z67)</f>
        <v/>
      </c>
      <c r="AA67" s="132">
        <v>0</v>
      </c>
      <c r="AB67" s="132">
        <v>2</v>
      </c>
      <c r="AC67" s="132" t="str">
        <f>IF(男子名簿!AC67="","",13)</f>
        <v/>
      </c>
      <c r="AD67" s="132" t="str">
        <f>IF(男子名簿!AD67="","",男子名簿!AD67)</f>
        <v/>
      </c>
      <c r="AE67" s="132">
        <v>0</v>
      </c>
      <c r="AF67" s="132">
        <v>2</v>
      </c>
      <c r="AG67" s="132" t="str">
        <f>IF(男子名簿!AG67="","",35)</f>
        <v/>
      </c>
      <c r="AH67" s="132" t="str">
        <f>IF(男子名簿!AH67="","",男子名簿!AH67)</f>
        <v/>
      </c>
      <c r="AI67" s="132">
        <v>0</v>
      </c>
      <c r="AJ67" s="132">
        <v>2</v>
      </c>
    </row>
    <row r="68" spans="1:36" x14ac:dyDescent="0.25">
      <c r="A68" s="99"/>
      <c r="B68" s="132" t="str">
        <f>IF(男子名簿!B68="","",男子名簿!B68)</f>
        <v/>
      </c>
      <c r="C68" s="99"/>
      <c r="D68" s="99" t="str">
        <f>IF(男子名簿!D68="","",男子名簿!D68)</f>
        <v/>
      </c>
      <c r="E68" s="132" t="str">
        <f>IF(男子名簿!E68="","",男子名簿!E68)</f>
        <v/>
      </c>
      <c r="F68" s="132" t="str">
        <f>IF(男子名簿!F68="","",男子名簿!F68)</f>
        <v/>
      </c>
      <c r="G68" s="132" t="str">
        <f>IF(男子名簿!G68="","",男子名簿!G68)</f>
        <v/>
      </c>
      <c r="H68" s="132" t="str">
        <f>IF(男子名簿!H68="","",男子名簿!H68)</f>
        <v/>
      </c>
      <c r="I68" s="132" t="str">
        <f>IF(男子名簿!I68="","",男子名簿!I68)</f>
        <v/>
      </c>
      <c r="J68" s="132" t="str">
        <f>IF(男子名簿!J68="","",男子名簿!J68)</f>
        <v/>
      </c>
      <c r="K68" s="132">
        <f>IF(男子名簿!K68="","",男子名簿!K68)</f>
        <v>1</v>
      </c>
      <c r="L68" s="195" t="str">
        <f>IF(男子名簿!L68="","",男子名簿!L68)</f>
        <v/>
      </c>
      <c r="M68" s="195" t="str">
        <f>IF(男子名簿!M68="","",男子名簿!M68)</f>
        <v/>
      </c>
      <c r="N68" s="195" t="str">
        <f>IF(男子名簿!N68="","",男子名簿!N68)</f>
        <v/>
      </c>
      <c r="O68" s="132" t="str">
        <f>IF(男子名簿!O68="","",男子名簿!O68)</f>
        <v>島根</v>
      </c>
      <c r="P68" s="132"/>
      <c r="Q68" s="132" t="str">
        <f>IF(男子名簿!Q68="","",VLOOKUP(男子名簿!Q68,管理者シート!$B$9:$C$44,2,FALSE))</f>
        <v/>
      </c>
      <c r="R68" s="132" t="str">
        <f>IF(男子名簿!R68="","",男子名簿!R68)</f>
        <v/>
      </c>
      <c r="S68" s="132">
        <v>0</v>
      </c>
      <c r="T68" s="132">
        <v>2</v>
      </c>
      <c r="U68" s="132" t="str">
        <f>IF(男子名簿!U68="","",VLOOKUP(男子名簿!U68,管理者シート!$B$9:$C$44,2,FALSE))</f>
        <v/>
      </c>
      <c r="V68" s="132" t="str">
        <f>IF(男子名簿!V68="","",男子名簿!V68)</f>
        <v/>
      </c>
      <c r="W68" s="132">
        <v>0</v>
      </c>
      <c r="X68" s="132">
        <v>2</v>
      </c>
      <c r="Y68" s="132" t="str">
        <f>IF(男子名簿!Y68="","",VLOOKUP(男子名簿!Y68,管理者シート!$B$9:$C$27,2,FALSE))</f>
        <v/>
      </c>
      <c r="Z68" s="132" t="str">
        <f>IF(男子名簿!Z68="","",男子名簿!Z68)</f>
        <v/>
      </c>
      <c r="AA68" s="132">
        <v>0</v>
      </c>
      <c r="AB68" s="132">
        <v>2</v>
      </c>
      <c r="AC68" s="132" t="str">
        <f>IF(男子名簿!AC68="","",13)</f>
        <v/>
      </c>
      <c r="AD68" s="132" t="str">
        <f>IF(男子名簿!AD68="","",男子名簿!AD68)</f>
        <v/>
      </c>
      <c r="AE68" s="132">
        <v>0</v>
      </c>
      <c r="AF68" s="132">
        <v>2</v>
      </c>
      <c r="AG68" s="132" t="str">
        <f>IF(男子名簿!AG68="","",35)</f>
        <v/>
      </c>
      <c r="AH68" s="132" t="str">
        <f>IF(男子名簿!AH68="","",男子名簿!AH68)</f>
        <v/>
      </c>
      <c r="AI68" s="132">
        <v>0</v>
      </c>
      <c r="AJ68" s="132">
        <v>2</v>
      </c>
    </row>
    <row r="69" spans="1:36" x14ac:dyDescent="0.25">
      <c r="A69" s="99"/>
      <c r="B69" s="132" t="str">
        <f>IF(男子名簿!B69="","",男子名簿!B69)</f>
        <v/>
      </c>
      <c r="C69" s="99"/>
      <c r="D69" s="99" t="str">
        <f>IF(男子名簿!D69="","",男子名簿!D69)</f>
        <v/>
      </c>
      <c r="E69" s="132" t="str">
        <f>IF(男子名簿!E69="","",男子名簿!E69)</f>
        <v/>
      </c>
      <c r="F69" s="132" t="str">
        <f>IF(男子名簿!F69="","",男子名簿!F69)</f>
        <v/>
      </c>
      <c r="G69" s="132" t="str">
        <f>IF(男子名簿!G69="","",男子名簿!G69)</f>
        <v/>
      </c>
      <c r="H69" s="132" t="str">
        <f>IF(男子名簿!H69="","",男子名簿!H69)</f>
        <v/>
      </c>
      <c r="I69" s="132" t="str">
        <f>IF(男子名簿!I69="","",男子名簿!I69)</f>
        <v/>
      </c>
      <c r="J69" s="132" t="str">
        <f>IF(男子名簿!J69="","",男子名簿!J69)</f>
        <v/>
      </c>
      <c r="K69" s="132">
        <f>IF(男子名簿!K69="","",男子名簿!K69)</f>
        <v>1</v>
      </c>
      <c r="L69" s="195" t="str">
        <f>IF(男子名簿!L69="","",男子名簿!L69)</f>
        <v/>
      </c>
      <c r="M69" s="195" t="str">
        <f>IF(男子名簿!M69="","",男子名簿!M69)</f>
        <v/>
      </c>
      <c r="N69" s="195" t="str">
        <f>IF(男子名簿!N69="","",男子名簿!N69)</f>
        <v/>
      </c>
      <c r="O69" s="132" t="str">
        <f>IF(男子名簿!O69="","",男子名簿!O69)</f>
        <v>島根</v>
      </c>
      <c r="P69" s="132"/>
      <c r="Q69" s="132" t="str">
        <f>IF(男子名簿!Q69="","",VLOOKUP(男子名簿!Q69,管理者シート!$B$9:$C$44,2,FALSE))</f>
        <v/>
      </c>
      <c r="R69" s="132" t="str">
        <f>IF(男子名簿!R69="","",男子名簿!R69)</f>
        <v/>
      </c>
      <c r="S69" s="132">
        <v>0</v>
      </c>
      <c r="T69" s="132">
        <v>2</v>
      </c>
      <c r="U69" s="132" t="str">
        <f>IF(男子名簿!U69="","",VLOOKUP(男子名簿!U69,管理者シート!$B$9:$C$44,2,FALSE))</f>
        <v/>
      </c>
      <c r="V69" s="132" t="str">
        <f>IF(男子名簿!V69="","",男子名簿!V69)</f>
        <v/>
      </c>
      <c r="W69" s="132">
        <v>0</v>
      </c>
      <c r="X69" s="132">
        <v>2</v>
      </c>
      <c r="Y69" s="132" t="str">
        <f>IF(男子名簿!Y69="","",VLOOKUP(男子名簿!Y69,管理者シート!$B$9:$C$27,2,FALSE))</f>
        <v/>
      </c>
      <c r="Z69" s="132" t="str">
        <f>IF(男子名簿!Z69="","",男子名簿!Z69)</f>
        <v/>
      </c>
      <c r="AA69" s="132">
        <v>0</v>
      </c>
      <c r="AB69" s="132">
        <v>2</v>
      </c>
      <c r="AC69" s="132" t="str">
        <f>IF(男子名簿!AC69="","",13)</f>
        <v/>
      </c>
      <c r="AD69" s="132" t="str">
        <f>IF(男子名簿!AD69="","",男子名簿!AD69)</f>
        <v/>
      </c>
      <c r="AE69" s="132">
        <v>0</v>
      </c>
      <c r="AF69" s="132">
        <v>2</v>
      </c>
      <c r="AG69" s="132" t="str">
        <f>IF(男子名簿!AG69="","",35)</f>
        <v/>
      </c>
      <c r="AH69" s="132" t="str">
        <f>IF(男子名簿!AH69="","",男子名簿!AH69)</f>
        <v/>
      </c>
      <c r="AI69" s="132">
        <v>0</v>
      </c>
      <c r="AJ69" s="132">
        <v>2</v>
      </c>
    </row>
    <row r="70" spans="1:36" x14ac:dyDescent="0.25">
      <c r="A70" s="99"/>
      <c r="B70" s="132" t="str">
        <f>IF(男子名簿!B70="","",男子名簿!B70)</f>
        <v/>
      </c>
      <c r="C70" s="99"/>
      <c r="D70" s="99" t="str">
        <f>IF(男子名簿!D70="","",男子名簿!D70)</f>
        <v/>
      </c>
      <c r="E70" s="132" t="str">
        <f>IF(男子名簿!E70="","",男子名簿!E70)</f>
        <v/>
      </c>
      <c r="F70" s="132" t="str">
        <f>IF(男子名簿!F70="","",男子名簿!F70)</f>
        <v/>
      </c>
      <c r="G70" s="132" t="str">
        <f>IF(男子名簿!G70="","",男子名簿!G70)</f>
        <v/>
      </c>
      <c r="H70" s="132" t="str">
        <f>IF(男子名簿!H70="","",男子名簿!H70)</f>
        <v/>
      </c>
      <c r="I70" s="132" t="str">
        <f>IF(男子名簿!I70="","",男子名簿!I70)</f>
        <v/>
      </c>
      <c r="J70" s="132" t="str">
        <f>IF(男子名簿!J70="","",男子名簿!J70)</f>
        <v/>
      </c>
      <c r="K70" s="132">
        <f>IF(男子名簿!K70="","",男子名簿!K70)</f>
        <v>1</v>
      </c>
      <c r="L70" s="195" t="str">
        <f>IF(男子名簿!L70="","",男子名簿!L70)</f>
        <v/>
      </c>
      <c r="M70" s="195" t="str">
        <f>IF(男子名簿!M70="","",男子名簿!M70)</f>
        <v/>
      </c>
      <c r="N70" s="195" t="str">
        <f>IF(男子名簿!N70="","",男子名簿!N70)</f>
        <v/>
      </c>
      <c r="O70" s="132" t="str">
        <f>IF(男子名簿!O70="","",男子名簿!O70)</f>
        <v>島根</v>
      </c>
      <c r="P70" s="132"/>
      <c r="Q70" s="132" t="str">
        <f>IF(男子名簿!Q70="","",VLOOKUP(男子名簿!Q70,管理者シート!$B$9:$C$44,2,FALSE))</f>
        <v/>
      </c>
      <c r="R70" s="132" t="str">
        <f>IF(男子名簿!R70="","",男子名簿!R70)</f>
        <v/>
      </c>
      <c r="S70" s="132">
        <v>0</v>
      </c>
      <c r="T70" s="132">
        <v>2</v>
      </c>
      <c r="U70" s="132" t="str">
        <f>IF(男子名簿!U70="","",VLOOKUP(男子名簿!U70,管理者シート!$B$9:$C$44,2,FALSE))</f>
        <v/>
      </c>
      <c r="V70" s="132" t="str">
        <f>IF(男子名簿!V70="","",男子名簿!V70)</f>
        <v/>
      </c>
      <c r="W70" s="132">
        <v>0</v>
      </c>
      <c r="X70" s="132">
        <v>2</v>
      </c>
      <c r="Y70" s="132" t="str">
        <f>IF(男子名簿!Y70="","",VLOOKUP(男子名簿!Y70,管理者シート!$B$9:$C$27,2,FALSE))</f>
        <v/>
      </c>
      <c r="Z70" s="132" t="str">
        <f>IF(男子名簿!Z70="","",男子名簿!Z70)</f>
        <v/>
      </c>
      <c r="AA70" s="132">
        <v>0</v>
      </c>
      <c r="AB70" s="132">
        <v>2</v>
      </c>
      <c r="AC70" s="132" t="str">
        <f>IF(男子名簿!AC70="","",13)</f>
        <v/>
      </c>
      <c r="AD70" s="132" t="str">
        <f>IF(男子名簿!AD70="","",男子名簿!AD70)</f>
        <v/>
      </c>
      <c r="AE70" s="132">
        <v>0</v>
      </c>
      <c r="AF70" s="132">
        <v>2</v>
      </c>
      <c r="AG70" s="132" t="str">
        <f>IF(男子名簿!AG70="","",35)</f>
        <v/>
      </c>
      <c r="AH70" s="132" t="str">
        <f>IF(男子名簿!AH70="","",男子名簿!AH70)</f>
        <v/>
      </c>
      <c r="AI70" s="132">
        <v>0</v>
      </c>
      <c r="AJ70" s="132">
        <v>2</v>
      </c>
    </row>
    <row r="71" spans="1:36" x14ac:dyDescent="0.25">
      <c r="A71" s="99"/>
      <c r="B71" s="132" t="str">
        <f>IF(男子名簿!B71="","",男子名簿!B71)</f>
        <v/>
      </c>
      <c r="C71" s="99"/>
      <c r="D71" s="99" t="str">
        <f>IF(男子名簿!D71="","",男子名簿!D71)</f>
        <v/>
      </c>
      <c r="E71" s="132" t="str">
        <f>IF(男子名簿!E71="","",男子名簿!E71)</f>
        <v/>
      </c>
      <c r="F71" s="132" t="str">
        <f>IF(男子名簿!F71="","",男子名簿!F71)</f>
        <v/>
      </c>
      <c r="G71" s="132" t="str">
        <f>IF(男子名簿!G71="","",男子名簿!G71)</f>
        <v/>
      </c>
      <c r="H71" s="132" t="str">
        <f>IF(男子名簿!H71="","",男子名簿!H71)</f>
        <v/>
      </c>
      <c r="I71" s="132" t="str">
        <f>IF(男子名簿!I71="","",男子名簿!I71)</f>
        <v/>
      </c>
      <c r="J71" s="132" t="str">
        <f>IF(男子名簿!J71="","",男子名簿!J71)</f>
        <v/>
      </c>
      <c r="K71" s="132">
        <f>IF(男子名簿!K71="","",男子名簿!K71)</f>
        <v>1</v>
      </c>
      <c r="L71" s="195" t="str">
        <f>IF(男子名簿!L71="","",男子名簿!L71)</f>
        <v/>
      </c>
      <c r="M71" s="195" t="str">
        <f>IF(男子名簿!M71="","",男子名簿!M71)</f>
        <v/>
      </c>
      <c r="N71" s="195" t="str">
        <f>IF(男子名簿!N71="","",男子名簿!N71)</f>
        <v/>
      </c>
      <c r="O71" s="132" t="str">
        <f>IF(男子名簿!O71="","",男子名簿!O71)</f>
        <v>島根</v>
      </c>
      <c r="P71" s="132"/>
      <c r="Q71" s="132" t="str">
        <f>IF(男子名簿!Q71="","",VLOOKUP(男子名簿!Q71,管理者シート!$B$9:$C$44,2,FALSE))</f>
        <v/>
      </c>
      <c r="R71" s="132" t="str">
        <f>IF(男子名簿!R71="","",男子名簿!R71)</f>
        <v/>
      </c>
      <c r="S71" s="132">
        <v>0</v>
      </c>
      <c r="T71" s="132">
        <v>2</v>
      </c>
      <c r="U71" s="132" t="str">
        <f>IF(男子名簿!U71="","",VLOOKUP(男子名簿!U71,管理者シート!$B$9:$C$44,2,FALSE))</f>
        <v/>
      </c>
      <c r="V71" s="132" t="str">
        <f>IF(男子名簿!V71="","",男子名簿!V71)</f>
        <v/>
      </c>
      <c r="W71" s="132">
        <v>0</v>
      </c>
      <c r="X71" s="132">
        <v>2</v>
      </c>
      <c r="Y71" s="132" t="str">
        <f>IF(男子名簿!Y71="","",VLOOKUP(男子名簿!Y71,管理者シート!$B$9:$C$27,2,FALSE))</f>
        <v/>
      </c>
      <c r="Z71" s="132" t="str">
        <f>IF(男子名簿!Z71="","",男子名簿!Z71)</f>
        <v/>
      </c>
      <c r="AA71" s="132">
        <v>0</v>
      </c>
      <c r="AB71" s="132">
        <v>2</v>
      </c>
      <c r="AC71" s="132" t="str">
        <f>IF(男子名簿!AC71="","",13)</f>
        <v/>
      </c>
      <c r="AD71" s="132" t="str">
        <f>IF(男子名簿!AD71="","",男子名簿!AD71)</f>
        <v/>
      </c>
      <c r="AE71" s="132">
        <v>0</v>
      </c>
      <c r="AF71" s="132">
        <v>2</v>
      </c>
      <c r="AG71" s="132" t="str">
        <f>IF(男子名簿!AG71="","",35)</f>
        <v/>
      </c>
      <c r="AH71" s="132" t="str">
        <f>IF(男子名簿!AH71="","",男子名簿!AH71)</f>
        <v/>
      </c>
      <c r="AI71" s="132">
        <v>0</v>
      </c>
      <c r="AJ71" s="132">
        <v>2</v>
      </c>
    </row>
    <row r="72" spans="1:36" x14ac:dyDescent="0.25">
      <c r="A72" s="99"/>
      <c r="B72" s="132" t="str">
        <f>IF(男子名簿!B72="","",男子名簿!B72)</f>
        <v/>
      </c>
      <c r="C72" s="99"/>
      <c r="D72" s="99" t="str">
        <f>IF(男子名簿!D72="","",男子名簿!D72)</f>
        <v/>
      </c>
      <c r="E72" s="132" t="str">
        <f>IF(男子名簿!E72="","",男子名簿!E72)</f>
        <v/>
      </c>
      <c r="F72" s="132" t="str">
        <f>IF(男子名簿!F72="","",男子名簿!F72)</f>
        <v/>
      </c>
      <c r="G72" s="132" t="str">
        <f>IF(男子名簿!G72="","",男子名簿!G72)</f>
        <v/>
      </c>
      <c r="H72" s="132" t="str">
        <f>IF(男子名簿!H72="","",男子名簿!H72)</f>
        <v/>
      </c>
      <c r="I72" s="132" t="str">
        <f>IF(男子名簿!I72="","",男子名簿!I72)</f>
        <v/>
      </c>
      <c r="J72" s="132" t="str">
        <f>IF(男子名簿!J72="","",男子名簿!J72)</f>
        <v/>
      </c>
      <c r="K72" s="132">
        <f>IF(男子名簿!K72="","",男子名簿!K72)</f>
        <v>1</v>
      </c>
      <c r="L72" s="195" t="str">
        <f>IF(男子名簿!L72="","",男子名簿!L72)</f>
        <v/>
      </c>
      <c r="M72" s="195" t="str">
        <f>IF(男子名簿!M72="","",男子名簿!M72)</f>
        <v/>
      </c>
      <c r="N72" s="195" t="str">
        <f>IF(男子名簿!N72="","",男子名簿!N72)</f>
        <v/>
      </c>
      <c r="O72" s="132" t="str">
        <f>IF(男子名簿!O72="","",男子名簿!O72)</f>
        <v>島根</v>
      </c>
      <c r="P72" s="132"/>
      <c r="Q72" s="132" t="str">
        <f>IF(男子名簿!Q72="","",VLOOKUP(男子名簿!Q72,管理者シート!$B$9:$C$44,2,FALSE))</f>
        <v/>
      </c>
      <c r="R72" s="132" t="str">
        <f>IF(男子名簿!R72="","",男子名簿!R72)</f>
        <v/>
      </c>
      <c r="S72" s="132">
        <v>0</v>
      </c>
      <c r="T72" s="132">
        <v>2</v>
      </c>
      <c r="U72" s="132" t="str">
        <f>IF(男子名簿!U72="","",VLOOKUP(男子名簿!U72,管理者シート!$B$9:$C$44,2,FALSE))</f>
        <v/>
      </c>
      <c r="V72" s="132" t="str">
        <f>IF(男子名簿!V72="","",男子名簿!V72)</f>
        <v/>
      </c>
      <c r="W72" s="132">
        <v>0</v>
      </c>
      <c r="X72" s="132">
        <v>2</v>
      </c>
      <c r="Y72" s="132" t="str">
        <f>IF(男子名簿!Y72="","",VLOOKUP(男子名簿!Y72,管理者シート!$B$9:$C$27,2,FALSE))</f>
        <v/>
      </c>
      <c r="Z72" s="132" t="str">
        <f>IF(男子名簿!Z72="","",男子名簿!Z72)</f>
        <v/>
      </c>
      <c r="AA72" s="132">
        <v>0</v>
      </c>
      <c r="AB72" s="132">
        <v>2</v>
      </c>
      <c r="AC72" s="132" t="str">
        <f>IF(男子名簿!AC72="","",13)</f>
        <v/>
      </c>
      <c r="AD72" s="132" t="str">
        <f>IF(男子名簿!AD72="","",男子名簿!AD72)</f>
        <v/>
      </c>
      <c r="AE72" s="132">
        <v>0</v>
      </c>
      <c r="AF72" s="132">
        <v>2</v>
      </c>
      <c r="AG72" s="132" t="str">
        <f>IF(男子名簿!AG72="","",35)</f>
        <v/>
      </c>
      <c r="AH72" s="132" t="str">
        <f>IF(男子名簿!AH72="","",男子名簿!AH72)</f>
        <v/>
      </c>
      <c r="AI72" s="132">
        <v>0</v>
      </c>
      <c r="AJ72" s="132">
        <v>2</v>
      </c>
    </row>
    <row r="73" spans="1:36" x14ac:dyDescent="0.25">
      <c r="A73" s="99"/>
      <c r="B73" s="132" t="str">
        <f>IF(男子名簿!B73="","",男子名簿!B73)</f>
        <v/>
      </c>
      <c r="C73" s="99"/>
      <c r="D73" s="99" t="str">
        <f>IF(男子名簿!D73="","",男子名簿!D73)</f>
        <v/>
      </c>
      <c r="E73" s="132" t="str">
        <f>IF(男子名簿!E73="","",男子名簿!E73)</f>
        <v/>
      </c>
      <c r="F73" s="132" t="str">
        <f>IF(男子名簿!F73="","",男子名簿!F73)</f>
        <v/>
      </c>
      <c r="G73" s="132" t="str">
        <f>IF(男子名簿!G73="","",男子名簿!G73)</f>
        <v/>
      </c>
      <c r="H73" s="132" t="str">
        <f>IF(男子名簿!H73="","",男子名簿!H73)</f>
        <v/>
      </c>
      <c r="I73" s="132" t="str">
        <f>IF(男子名簿!I73="","",男子名簿!I73)</f>
        <v/>
      </c>
      <c r="J73" s="132" t="str">
        <f>IF(男子名簿!J73="","",男子名簿!J73)</f>
        <v/>
      </c>
      <c r="K73" s="132">
        <f>IF(男子名簿!K73="","",男子名簿!K73)</f>
        <v>1</v>
      </c>
      <c r="L73" s="195" t="str">
        <f>IF(男子名簿!L73="","",男子名簿!L73)</f>
        <v/>
      </c>
      <c r="M73" s="195" t="str">
        <f>IF(男子名簿!M73="","",男子名簿!M73)</f>
        <v/>
      </c>
      <c r="N73" s="195" t="str">
        <f>IF(男子名簿!N73="","",男子名簿!N73)</f>
        <v/>
      </c>
      <c r="O73" s="132" t="str">
        <f>IF(男子名簿!O73="","",男子名簿!O73)</f>
        <v>島根</v>
      </c>
      <c r="P73" s="132"/>
      <c r="Q73" s="132" t="str">
        <f>IF(男子名簿!Q73="","",VLOOKUP(男子名簿!Q73,管理者シート!$B$9:$C$44,2,FALSE))</f>
        <v/>
      </c>
      <c r="R73" s="132" t="str">
        <f>IF(男子名簿!R73="","",男子名簿!R73)</f>
        <v/>
      </c>
      <c r="S73" s="132">
        <v>0</v>
      </c>
      <c r="T73" s="132">
        <v>2</v>
      </c>
      <c r="U73" s="132" t="str">
        <f>IF(男子名簿!U73="","",VLOOKUP(男子名簿!U73,管理者シート!$B$9:$C$44,2,FALSE))</f>
        <v/>
      </c>
      <c r="V73" s="132" t="str">
        <f>IF(男子名簿!V73="","",男子名簿!V73)</f>
        <v/>
      </c>
      <c r="W73" s="132">
        <v>0</v>
      </c>
      <c r="X73" s="132">
        <v>2</v>
      </c>
      <c r="Y73" s="132" t="str">
        <f>IF(男子名簿!Y73="","",VLOOKUP(男子名簿!Y73,管理者シート!$B$9:$C$27,2,FALSE))</f>
        <v/>
      </c>
      <c r="Z73" s="132" t="str">
        <f>IF(男子名簿!Z73="","",男子名簿!Z73)</f>
        <v/>
      </c>
      <c r="AA73" s="132">
        <v>0</v>
      </c>
      <c r="AB73" s="132">
        <v>2</v>
      </c>
      <c r="AC73" s="132" t="str">
        <f>IF(男子名簿!AC73="","",13)</f>
        <v/>
      </c>
      <c r="AD73" s="132" t="str">
        <f>IF(男子名簿!AD73="","",男子名簿!AD73)</f>
        <v/>
      </c>
      <c r="AE73" s="132">
        <v>0</v>
      </c>
      <c r="AF73" s="132">
        <v>2</v>
      </c>
      <c r="AG73" s="132" t="str">
        <f>IF(男子名簿!AG73="","",35)</f>
        <v/>
      </c>
      <c r="AH73" s="132" t="str">
        <f>IF(男子名簿!AH73="","",男子名簿!AH73)</f>
        <v/>
      </c>
      <c r="AI73" s="132">
        <v>0</v>
      </c>
      <c r="AJ73" s="132">
        <v>2</v>
      </c>
    </row>
    <row r="74" spans="1:36" x14ac:dyDescent="0.25">
      <c r="A74" s="99"/>
      <c r="B74" s="132" t="str">
        <f>IF(男子名簿!B74="","",男子名簿!B74)</f>
        <v/>
      </c>
      <c r="C74" s="99"/>
      <c r="D74" s="99" t="str">
        <f>IF(男子名簿!D74="","",男子名簿!D74)</f>
        <v/>
      </c>
      <c r="E74" s="132" t="str">
        <f>IF(男子名簿!E74="","",男子名簿!E74)</f>
        <v/>
      </c>
      <c r="F74" s="132" t="str">
        <f>IF(男子名簿!F74="","",男子名簿!F74)</f>
        <v/>
      </c>
      <c r="G74" s="132" t="str">
        <f>IF(男子名簿!G74="","",男子名簿!G74)</f>
        <v/>
      </c>
      <c r="H74" s="132" t="str">
        <f>IF(男子名簿!H74="","",男子名簿!H74)</f>
        <v/>
      </c>
      <c r="I74" s="132" t="str">
        <f>IF(男子名簿!I74="","",男子名簿!I74)</f>
        <v/>
      </c>
      <c r="J74" s="132" t="str">
        <f>IF(男子名簿!J74="","",男子名簿!J74)</f>
        <v/>
      </c>
      <c r="K74" s="132">
        <f>IF(男子名簿!K74="","",男子名簿!K74)</f>
        <v>1</v>
      </c>
      <c r="L74" s="195" t="str">
        <f>IF(男子名簿!L74="","",男子名簿!L74)</f>
        <v/>
      </c>
      <c r="M74" s="195" t="str">
        <f>IF(男子名簿!M74="","",男子名簿!M74)</f>
        <v/>
      </c>
      <c r="N74" s="195" t="str">
        <f>IF(男子名簿!N74="","",男子名簿!N74)</f>
        <v/>
      </c>
      <c r="O74" s="132" t="str">
        <f>IF(男子名簿!O74="","",男子名簿!O74)</f>
        <v>島根</v>
      </c>
      <c r="P74" s="132"/>
      <c r="Q74" s="132" t="str">
        <f>IF(男子名簿!Q74="","",VLOOKUP(男子名簿!Q74,管理者シート!$B$9:$C$44,2,FALSE))</f>
        <v/>
      </c>
      <c r="R74" s="132" t="str">
        <f>IF(男子名簿!R74="","",男子名簿!R74)</f>
        <v/>
      </c>
      <c r="S74" s="132">
        <v>0</v>
      </c>
      <c r="T74" s="132">
        <v>2</v>
      </c>
      <c r="U74" s="132" t="str">
        <f>IF(男子名簿!U74="","",VLOOKUP(男子名簿!U74,管理者シート!$B$9:$C$44,2,FALSE))</f>
        <v/>
      </c>
      <c r="V74" s="132" t="str">
        <f>IF(男子名簿!V74="","",男子名簿!V74)</f>
        <v/>
      </c>
      <c r="W74" s="132">
        <v>0</v>
      </c>
      <c r="X74" s="132">
        <v>2</v>
      </c>
      <c r="Y74" s="132" t="str">
        <f>IF(男子名簿!Y74="","",VLOOKUP(男子名簿!Y74,管理者シート!$B$9:$C$27,2,FALSE))</f>
        <v/>
      </c>
      <c r="Z74" s="132" t="str">
        <f>IF(男子名簿!Z74="","",男子名簿!Z74)</f>
        <v/>
      </c>
      <c r="AA74" s="132">
        <v>0</v>
      </c>
      <c r="AB74" s="132">
        <v>2</v>
      </c>
      <c r="AC74" s="132" t="str">
        <f>IF(男子名簿!AC74="","",13)</f>
        <v/>
      </c>
      <c r="AD74" s="132" t="str">
        <f>IF(男子名簿!AD74="","",男子名簿!AD74)</f>
        <v/>
      </c>
      <c r="AE74" s="132">
        <v>0</v>
      </c>
      <c r="AF74" s="132">
        <v>2</v>
      </c>
      <c r="AG74" s="132" t="str">
        <f>IF(男子名簿!AG74="","",35)</f>
        <v/>
      </c>
      <c r="AH74" s="132" t="str">
        <f>IF(男子名簿!AH74="","",男子名簿!AH74)</f>
        <v/>
      </c>
      <c r="AI74" s="132">
        <v>0</v>
      </c>
      <c r="AJ74" s="132">
        <v>2</v>
      </c>
    </row>
    <row r="75" spans="1:36" x14ac:dyDescent="0.25">
      <c r="A75" s="99"/>
      <c r="B75" s="132" t="str">
        <f>IF(男子名簿!B75="","",男子名簿!B75)</f>
        <v/>
      </c>
      <c r="C75" s="99"/>
      <c r="D75" s="99" t="str">
        <f>IF(男子名簿!D75="","",男子名簿!D75)</f>
        <v/>
      </c>
      <c r="E75" s="132" t="str">
        <f>IF(男子名簿!E75="","",男子名簿!E75)</f>
        <v/>
      </c>
      <c r="F75" s="132" t="str">
        <f>IF(男子名簿!F75="","",男子名簿!F75)</f>
        <v/>
      </c>
      <c r="G75" s="132" t="str">
        <f>IF(男子名簿!G75="","",男子名簿!G75)</f>
        <v/>
      </c>
      <c r="H75" s="132" t="str">
        <f>IF(男子名簿!H75="","",男子名簿!H75)</f>
        <v/>
      </c>
      <c r="I75" s="132" t="str">
        <f>IF(男子名簿!I75="","",男子名簿!I75)</f>
        <v/>
      </c>
      <c r="J75" s="132" t="str">
        <f>IF(男子名簿!J75="","",男子名簿!J75)</f>
        <v/>
      </c>
      <c r="K75" s="132">
        <f>IF(男子名簿!K75="","",男子名簿!K75)</f>
        <v>1</v>
      </c>
      <c r="L75" s="195" t="str">
        <f>IF(男子名簿!L75="","",男子名簿!L75)</f>
        <v/>
      </c>
      <c r="M75" s="195" t="str">
        <f>IF(男子名簿!M75="","",男子名簿!M75)</f>
        <v/>
      </c>
      <c r="N75" s="195" t="str">
        <f>IF(男子名簿!N75="","",男子名簿!N75)</f>
        <v/>
      </c>
      <c r="O75" s="132" t="str">
        <f>IF(男子名簿!O75="","",男子名簿!O75)</f>
        <v>島根</v>
      </c>
      <c r="P75" s="132"/>
      <c r="Q75" s="132" t="str">
        <f>IF(男子名簿!Q75="","",VLOOKUP(男子名簿!Q75,管理者シート!$B$9:$C$44,2,FALSE))</f>
        <v/>
      </c>
      <c r="R75" s="132" t="str">
        <f>IF(男子名簿!R75="","",男子名簿!R75)</f>
        <v/>
      </c>
      <c r="S75" s="132">
        <v>0</v>
      </c>
      <c r="T75" s="132">
        <v>2</v>
      </c>
      <c r="U75" s="132" t="str">
        <f>IF(男子名簿!U75="","",VLOOKUP(男子名簿!U75,管理者シート!$B$9:$C$44,2,FALSE))</f>
        <v/>
      </c>
      <c r="V75" s="132" t="str">
        <f>IF(男子名簿!V75="","",男子名簿!V75)</f>
        <v/>
      </c>
      <c r="W75" s="132">
        <v>0</v>
      </c>
      <c r="X75" s="132">
        <v>2</v>
      </c>
      <c r="Y75" s="132" t="str">
        <f>IF(男子名簿!Y75="","",VLOOKUP(男子名簿!Y75,管理者シート!$B$9:$C$27,2,FALSE))</f>
        <v/>
      </c>
      <c r="Z75" s="132" t="str">
        <f>IF(男子名簿!Z75="","",男子名簿!Z75)</f>
        <v/>
      </c>
      <c r="AA75" s="132">
        <v>0</v>
      </c>
      <c r="AB75" s="132">
        <v>2</v>
      </c>
      <c r="AC75" s="132" t="str">
        <f>IF(男子名簿!AC75="","",13)</f>
        <v/>
      </c>
      <c r="AD75" s="132" t="str">
        <f>IF(男子名簿!AD75="","",男子名簿!AD75)</f>
        <v/>
      </c>
      <c r="AE75" s="132">
        <v>0</v>
      </c>
      <c r="AF75" s="132">
        <v>2</v>
      </c>
      <c r="AG75" s="132" t="str">
        <f>IF(男子名簿!AG75="","",35)</f>
        <v/>
      </c>
      <c r="AH75" s="132" t="str">
        <f>IF(男子名簿!AH75="","",男子名簿!AH75)</f>
        <v/>
      </c>
      <c r="AI75" s="132">
        <v>0</v>
      </c>
      <c r="AJ75" s="132">
        <v>2</v>
      </c>
    </row>
    <row r="76" spans="1:36" x14ac:dyDescent="0.25">
      <c r="A76" s="99"/>
      <c r="B76" s="132" t="str">
        <f>IF(男子名簿!B76="","",男子名簿!B76)</f>
        <v/>
      </c>
      <c r="C76" s="99"/>
      <c r="D76" s="99" t="str">
        <f>IF(男子名簿!D76="","",男子名簿!D76)</f>
        <v/>
      </c>
      <c r="E76" s="132" t="str">
        <f>IF(男子名簿!E76="","",男子名簿!E76)</f>
        <v/>
      </c>
      <c r="F76" s="132" t="str">
        <f>IF(男子名簿!F76="","",男子名簿!F76)</f>
        <v/>
      </c>
      <c r="G76" s="132" t="str">
        <f>IF(男子名簿!G76="","",男子名簿!G76)</f>
        <v/>
      </c>
      <c r="H76" s="132" t="str">
        <f>IF(男子名簿!H76="","",男子名簿!H76)</f>
        <v/>
      </c>
      <c r="I76" s="132" t="str">
        <f>IF(男子名簿!I76="","",男子名簿!I76)</f>
        <v/>
      </c>
      <c r="J76" s="132" t="str">
        <f>IF(男子名簿!J76="","",男子名簿!J76)</f>
        <v/>
      </c>
      <c r="K76" s="132">
        <f>IF(男子名簿!K76="","",男子名簿!K76)</f>
        <v>1</v>
      </c>
      <c r="L76" s="195" t="str">
        <f>IF(男子名簿!L76="","",男子名簿!L76)</f>
        <v/>
      </c>
      <c r="M76" s="195" t="str">
        <f>IF(男子名簿!M76="","",男子名簿!M76)</f>
        <v/>
      </c>
      <c r="N76" s="195" t="str">
        <f>IF(男子名簿!N76="","",男子名簿!N76)</f>
        <v/>
      </c>
      <c r="O76" s="132" t="str">
        <f>IF(男子名簿!O76="","",男子名簿!O76)</f>
        <v>島根</v>
      </c>
      <c r="P76" s="132"/>
      <c r="Q76" s="132" t="str">
        <f>IF(男子名簿!Q76="","",VLOOKUP(男子名簿!Q76,管理者シート!$B$9:$C$44,2,FALSE))</f>
        <v/>
      </c>
      <c r="R76" s="132" t="str">
        <f>IF(男子名簿!R76="","",男子名簿!R76)</f>
        <v/>
      </c>
      <c r="S76" s="132">
        <v>0</v>
      </c>
      <c r="T76" s="132">
        <v>2</v>
      </c>
      <c r="U76" s="132" t="str">
        <f>IF(男子名簿!U76="","",VLOOKUP(男子名簿!U76,管理者シート!$B$9:$C$44,2,FALSE))</f>
        <v/>
      </c>
      <c r="V76" s="132" t="str">
        <f>IF(男子名簿!V76="","",男子名簿!V76)</f>
        <v/>
      </c>
      <c r="W76" s="132">
        <v>0</v>
      </c>
      <c r="X76" s="132">
        <v>2</v>
      </c>
      <c r="Y76" s="132" t="str">
        <f>IF(男子名簿!Y76="","",VLOOKUP(男子名簿!Y76,管理者シート!$B$9:$C$27,2,FALSE))</f>
        <v/>
      </c>
      <c r="Z76" s="132" t="str">
        <f>IF(男子名簿!Z76="","",男子名簿!Z76)</f>
        <v/>
      </c>
      <c r="AA76" s="132">
        <v>0</v>
      </c>
      <c r="AB76" s="132">
        <v>2</v>
      </c>
      <c r="AC76" s="132" t="str">
        <f>IF(男子名簿!AC76="","",13)</f>
        <v/>
      </c>
      <c r="AD76" s="132" t="str">
        <f>IF(男子名簿!AD76="","",男子名簿!AD76)</f>
        <v/>
      </c>
      <c r="AE76" s="132">
        <v>0</v>
      </c>
      <c r="AF76" s="132">
        <v>2</v>
      </c>
      <c r="AG76" s="132" t="str">
        <f>IF(男子名簿!AG76="","",35)</f>
        <v/>
      </c>
      <c r="AH76" s="132" t="str">
        <f>IF(男子名簿!AH76="","",男子名簿!AH76)</f>
        <v/>
      </c>
      <c r="AI76" s="132">
        <v>0</v>
      </c>
      <c r="AJ76" s="132">
        <v>2</v>
      </c>
    </row>
    <row r="77" spans="1:36" x14ac:dyDescent="0.25">
      <c r="A77" s="99"/>
      <c r="B77" s="132"/>
      <c r="C77" s="99"/>
      <c r="D77" s="99"/>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x14ac:dyDescent="0.25">
      <c r="A78" s="99"/>
      <c r="B78" s="132"/>
      <c r="C78" s="99"/>
      <c r="D78" s="99"/>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x14ac:dyDescent="0.25">
      <c r="A79" s="99"/>
      <c r="B79" s="132"/>
      <c r="C79" s="99"/>
      <c r="D79" s="99"/>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J77"/>
  <sheetViews>
    <sheetView topLeftCell="G1" workbookViewId="0">
      <selection activeCell="Y15" sqref="Y15"/>
    </sheetView>
  </sheetViews>
  <sheetFormatPr defaultRowHeight="12.75" x14ac:dyDescent="0.25"/>
  <cols>
    <col min="1" max="1" width="8.796875" customWidth="1"/>
    <col min="2" max="4" width="9" customWidth="1"/>
    <col min="13" max="14" width="8.79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64</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147</v>
      </c>
      <c r="B5" s="132"/>
      <c r="C5" s="99"/>
      <c r="D5" s="9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x14ac:dyDescent="0.25">
      <c r="A6" s="99" t="s">
        <v>0</v>
      </c>
      <c r="B6" s="132" t="s">
        <v>1</v>
      </c>
      <c r="C6" s="99" t="s">
        <v>2</v>
      </c>
      <c r="D6" s="99" t="s">
        <v>3</v>
      </c>
      <c r="E6" s="132" t="s">
        <v>4</v>
      </c>
      <c r="F6" s="132" t="s">
        <v>5</v>
      </c>
      <c r="G6" s="132" t="s">
        <v>6</v>
      </c>
      <c r="H6" s="132" t="s">
        <v>7</v>
      </c>
      <c r="I6" s="99" t="s">
        <v>166</v>
      </c>
      <c r="J6" s="99" t="s">
        <v>175</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x14ac:dyDescent="0.25">
      <c r="A7" s="99"/>
      <c r="B7" s="132" t="str">
        <f>IF(女子名簿!B7="","",女子名簿!B7)</f>
        <v/>
      </c>
      <c r="C7" s="99"/>
      <c r="D7" s="99" t="str">
        <f>IF(女子名簿!D7="","",女子名簿!D7)</f>
        <v/>
      </c>
      <c r="E7" s="132" t="str">
        <f>IF(女子名簿!E7="","",女子名簿!E7)</f>
        <v/>
      </c>
      <c r="F7" s="132" t="str">
        <f>IF(女子名簿!F7="","",女子名簿!F7)</f>
        <v/>
      </c>
      <c r="G7" s="132" t="str">
        <f>IF(女子名簿!G7="","",女子名簿!G7)</f>
        <v/>
      </c>
      <c r="H7" s="132" t="str">
        <f>IF(女子名簿!H7="","",女子名簿!H7)</f>
        <v/>
      </c>
      <c r="I7" s="132" t="str">
        <f>IF(女子名簿!I7="","",女子名簿!I7)</f>
        <v/>
      </c>
      <c r="J7" s="132" t="str">
        <f>IF(女子名簿!J7="","",女子名簿!J7)</f>
        <v/>
      </c>
      <c r="K7" s="132">
        <f>IF(女子名簿!K7="","",女子名簿!K7)</f>
        <v>2</v>
      </c>
      <c r="L7" s="195" t="str">
        <f>IF(女子名簿!L7="","",女子名簿!L7)</f>
        <v/>
      </c>
      <c r="M7" s="195" t="str">
        <f>IF(女子名簿!M7="","",女子名簿!M7)</f>
        <v/>
      </c>
      <c r="N7" s="195" t="str">
        <f>IF(女子名簿!N7="","",女子名簿!N7)</f>
        <v/>
      </c>
      <c r="O7" s="132" t="str">
        <f>IF(女子名簿!O7="","",女子名簿!O7)</f>
        <v>島根</v>
      </c>
      <c r="P7" s="132"/>
      <c r="Q7" s="132" t="str">
        <f>IF(女子名簿!Q7="","",VLOOKUP(女子名簿!Q7,管理者シート!$G$9:$H$38,2,FALSE))</f>
        <v/>
      </c>
      <c r="R7" s="132" t="str">
        <f>IF(女子名簿!R7="","",女子名簿!R7)</f>
        <v/>
      </c>
      <c r="S7" s="132">
        <v>0</v>
      </c>
      <c r="T7" s="132">
        <v>2</v>
      </c>
      <c r="U7" s="132" t="str">
        <f>IF(女子名簿!U7="","",VLOOKUP(女子名簿!U7,管理者シート!$G$9:$H$38,2,FALSE))</f>
        <v/>
      </c>
      <c r="V7" s="132" t="str">
        <f>IF(女子名簿!V7="","",女子名簿!V7)</f>
        <v/>
      </c>
      <c r="W7" s="132">
        <v>0</v>
      </c>
      <c r="X7" s="132">
        <v>2</v>
      </c>
      <c r="Y7" s="132" t="str">
        <f>IF(女子名簿!Y7="","",VLOOKUP(女子名簿!Y7,管理者シート!$G$9:$H$23,2,FALSE))</f>
        <v/>
      </c>
      <c r="Z7" s="132" t="str">
        <f>IF(女子名簿!Z7="","",女子名簿!Z7)</f>
        <v/>
      </c>
      <c r="AA7" s="132">
        <v>0</v>
      </c>
      <c r="AB7" s="132">
        <v>2</v>
      </c>
      <c r="AC7" s="132" t="str">
        <f>IF(女子名簿!AC7="","",30)</f>
        <v/>
      </c>
      <c r="AD7" s="132" t="str">
        <f>IF(女子名簿!AD7="","",女子名簿!AD7)</f>
        <v/>
      </c>
      <c r="AE7" s="132">
        <v>0</v>
      </c>
      <c r="AF7" s="132">
        <v>2</v>
      </c>
      <c r="AG7" s="132" t="str">
        <f>IF(女子名簿!AG7="","",70)</f>
        <v/>
      </c>
      <c r="AH7" s="132" t="str">
        <f>IF(女子名簿!AH7="","",女子名簿!AH7)</f>
        <v/>
      </c>
      <c r="AI7" s="132">
        <v>0</v>
      </c>
      <c r="AJ7" s="132">
        <v>2</v>
      </c>
    </row>
    <row r="8" spans="1:36" x14ac:dyDescent="0.25">
      <c r="A8" s="99"/>
      <c r="B8" s="132" t="str">
        <f>IF(女子名簿!B8="","",女子名簿!B8)</f>
        <v/>
      </c>
      <c r="C8" s="99"/>
      <c r="D8" s="99" t="str">
        <f>IF(女子名簿!D8="","",女子名簿!D8)</f>
        <v/>
      </c>
      <c r="E8" s="132" t="str">
        <f>IF(女子名簿!E8="","",女子名簿!E8)</f>
        <v/>
      </c>
      <c r="F8" s="132" t="str">
        <f>IF(女子名簿!F8="","",女子名簿!F8)</f>
        <v/>
      </c>
      <c r="G8" s="132" t="str">
        <f>IF(女子名簿!G8="","",女子名簿!G8)</f>
        <v/>
      </c>
      <c r="H8" s="132" t="str">
        <f>IF(女子名簿!H8="","",女子名簿!H8)</f>
        <v/>
      </c>
      <c r="I8" s="132" t="str">
        <f>IF(女子名簿!I8="","",女子名簿!I8)</f>
        <v/>
      </c>
      <c r="J8" s="132" t="str">
        <f>IF(女子名簿!J8="","",女子名簿!J8)</f>
        <v/>
      </c>
      <c r="K8" s="132">
        <f>IF(女子名簿!K8="","",女子名簿!K8)</f>
        <v>2</v>
      </c>
      <c r="L8" s="195" t="str">
        <f>IF(女子名簿!L8="","",女子名簿!L8)</f>
        <v/>
      </c>
      <c r="M8" s="195" t="str">
        <f>IF(女子名簿!M8="","",女子名簿!M8)</f>
        <v/>
      </c>
      <c r="N8" s="195" t="str">
        <f>IF(女子名簿!N8="","",女子名簿!N8)</f>
        <v/>
      </c>
      <c r="O8" s="132" t="str">
        <f>IF(女子名簿!O8="","",女子名簿!O8)</f>
        <v>島根</v>
      </c>
      <c r="P8" s="132"/>
      <c r="Q8" s="132" t="str">
        <f>IF(女子名簿!Q8="","",VLOOKUP(女子名簿!Q8,管理者シート!$G$9:$H$38,2,FALSE))</f>
        <v/>
      </c>
      <c r="R8" s="132" t="str">
        <f>IF(女子名簿!R8="","",女子名簿!R8)</f>
        <v/>
      </c>
      <c r="S8" s="132">
        <v>0</v>
      </c>
      <c r="T8" s="132">
        <v>2</v>
      </c>
      <c r="U8" s="132" t="str">
        <f>IF(女子名簿!U8="","",VLOOKUP(女子名簿!U8,管理者シート!$G$9:$H$38,2,FALSE))</f>
        <v/>
      </c>
      <c r="V8" s="132" t="str">
        <f>IF(女子名簿!V8="","",女子名簿!V8)</f>
        <v/>
      </c>
      <c r="W8" s="132">
        <v>0</v>
      </c>
      <c r="X8" s="132">
        <v>2</v>
      </c>
      <c r="Y8" s="132" t="str">
        <f>IF(女子名簿!Y8="","",VLOOKUP(女子名簿!Y8,管理者シート!$G$9:$H$23,2,FALSE))</f>
        <v/>
      </c>
      <c r="Z8" s="132" t="str">
        <f>IF(女子名簿!Z8="","",女子名簿!Z8)</f>
        <v/>
      </c>
      <c r="AA8" s="132">
        <v>0</v>
      </c>
      <c r="AB8" s="132">
        <v>2</v>
      </c>
      <c r="AC8" s="132" t="str">
        <f>IF(女子名簿!AC8="","",30)</f>
        <v/>
      </c>
      <c r="AD8" s="132" t="str">
        <f>IF(女子名簿!AD8="","",女子名簿!AD8)</f>
        <v/>
      </c>
      <c r="AE8" s="132">
        <v>0</v>
      </c>
      <c r="AF8" s="132">
        <v>2</v>
      </c>
      <c r="AG8" s="132" t="str">
        <f>IF(女子名簿!AG8="","",70)</f>
        <v/>
      </c>
      <c r="AH8" s="132" t="str">
        <f>IF(女子名簿!AH8="","",女子名簿!AH8)</f>
        <v/>
      </c>
      <c r="AI8" s="132">
        <v>0</v>
      </c>
      <c r="AJ8" s="132">
        <v>2</v>
      </c>
    </row>
    <row r="9" spans="1:36" x14ac:dyDescent="0.25">
      <c r="A9" s="99"/>
      <c r="B9" s="132" t="str">
        <f>IF(女子名簿!B9="","",女子名簿!B9)</f>
        <v/>
      </c>
      <c r="C9" s="99"/>
      <c r="D9" s="99" t="str">
        <f>IF(女子名簿!D9="","",女子名簿!D9)</f>
        <v/>
      </c>
      <c r="E9" s="132" t="str">
        <f>IF(女子名簿!E9="","",女子名簿!E9)</f>
        <v/>
      </c>
      <c r="F9" s="132" t="str">
        <f>IF(女子名簿!F9="","",女子名簿!F9)</f>
        <v/>
      </c>
      <c r="G9" s="132" t="str">
        <f>IF(女子名簿!G9="","",女子名簿!G9)</f>
        <v/>
      </c>
      <c r="H9" s="132" t="str">
        <f>IF(女子名簿!H9="","",女子名簿!H9)</f>
        <v/>
      </c>
      <c r="I9" s="132" t="str">
        <f>IF(女子名簿!I9="","",女子名簿!I9)</f>
        <v/>
      </c>
      <c r="J9" s="132" t="str">
        <f>IF(女子名簿!J9="","",女子名簿!J9)</f>
        <v/>
      </c>
      <c r="K9" s="132">
        <f>IF(女子名簿!K9="","",女子名簿!K9)</f>
        <v>2</v>
      </c>
      <c r="L9" s="195" t="str">
        <f>IF(女子名簿!L9="","",女子名簿!L9)</f>
        <v/>
      </c>
      <c r="M9" s="195" t="str">
        <f>IF(女子名簿!M9="","",女子名簿!M9)</f>
        <v/>
      </c>
      <c r="N9" s="195" t="str">
        <f>IF(女子名簿!N9="","",女子名簿!N9)</f>
        <v/>
      </c>
      <c r="O9" s="132" t="str">
        <f>IF(女子名簿!O9="","",女子名簿!O9)</f>
        <v>島根</v>
      </c>
      <c r="P9" s="132"/>
      <c r="Q9" s="132" t="str">
        <f>IF(女子名簿!Q9="","",VLOOKUP(女子名簿!Q9,管理者シート!$G$9:$H$38,2,FALSE))</f>
        <v/>
      </c>
      <c r="R9" s="132" t="str">
        <f>IF(女子名簿!R9="","",女子名簿!R9)</f>
        <v/>
      </c>
      <c r="S9" s="132">
        <v>0</v>
      </c>
      <c r="T9" s="132">
        <v>2</v>
      </c>
      <c r="U9" s="132" t="str">
        <f>IF(女子名簿!U9="","",VLOOKUP(女子名簿!U9,管理者シート!$G$9:$H$38,2,FALSE))</f>
        <v/>
      </c>
      <c r="V9" s="132" t="str">
        <f>IF(女子名簿!V9="","",女子名簿!V9)</f>
        <v/>
      </c>
      <c r="W9" s="132">
        <v>0</v>
      </c>
      <c r="X9" s="132">
        <v>2</v>
      </c>
      <c r="Y9" s="132" t="str">
        <f>IF(女子名簿!Y9="","",VLOOKUP(女子名簿!Y9,管理者シート!$G$9:$H$23,2,FALSE))</f>
        <v/>
      </c>
      <c r="Z9" s="132" t="str">
        <f>IF(女子名簿!Z9="","",女子名簿!Z9)</f>
        <v/>
      </c>
      <c r="AA9" s="132">
        <v>0</v>
      </c>
      <c r="AB9" s="132">
        <v>2</v>
      </c>
      <c r="AC9" s="132" t="str">
        <f>IF(女子名簿!AC9="","",30)</f>
        <v/>
      </c>
      <c r="AD9" s="132" t="str">
        <f>IF(女子名簿!AD9="","",女子名簿!AD9)</f>
        <v/>
      </c>
      <c r="AE9" s="132">
        <v>0</v>
      </c>
      <c r="AF9" s="132">
        <v>2</v>
      </c>
      <c r="AG9" s="132" t="str">
        <f>IF(女子名簿!AG9="","",70)</f>
        <v/>
      </c>
      <c r="AH9" s="132" t="str">
        <f>IF(女子名簿!AH9="","",女子名簿!AH9)</f>
        <v/>
      </c>
      <c r="AI9" s="132">
        <v>0</v>
      </c>
      <c r="AJ9" s="132">
        <v>2</v>
      </c>
    </row>
    <row r="10" spans="1:36" x14ac:dyDescent="0.25">
      <c r="A10" s="99"/>
      <c r="B10" s="132" t="str">
        <f>IF(女子名簿!B10="","",女子名簿!B10)</f>
        <v/>
      </c>
      <c r="C10" s="99"/>
      <c r="D10" s="99" t="str">
        <f>IF(女子名簿!D10="","",女子名簿!D10)</f>
        <v/>
      </c>
      <c r="E10" s="132" t="str">
        <f>IF(女子名簿!E10="","",女子名簿!E10)</f>
        <v/>
      </c>
      <c r="F10" s="132" t="str">
        <f>IF(女子名簿!F10="","",女子名簿!F10)</f>
        <v/>
      </c>
      <c r="G10" s="132" t="str">
        <f>IF(女子名簿!G10="","",女子名簿!G10)</f>
        <v/>
      </c>
      <c r="H10" s="132" t="str">
        <f>IF(女子名簿!H10="","",女子名簿!H10)</f>
        <v/>
      </c>
      <c r="I10" s="132" t="str">
        <f>IF(女子名簿!I10="","",女子名簿!I10)</f>
        <v/>
      </c>
      <c r="J10" s="132" t="str">
        <f>IF(女子名簿!J10="","",女子名簿!J10)</f>
        <v/>
      </c>
      <c r="K10" s="132">
        <f>IF(女子名簿!K10="","",女子名簿!K10)</f>
        <v>2</v>
      </c>
      <c r="L10" s="195" t="str">
        <f>IF(女子名簿!L10="","",女子名簿!L10)</f>
        <v/>
      </c>
      <c r="M10" s="195" t="str">
        <f>IF(女子名簿!M10="","",女子名簿!M10)</f>
        <v/>
      </c>
      <c r="N10" s="195" t="str">
        <f>IF(女子名簿!N10="","",女子名簿!N10)</f>
        <v/>
      </c>
      <c r="O10" s="132" t="str">
        <f>IF(女子名簿!O10="","",女子名簿!O10)</f>
        <v>島根</v>
      </c>
      <c r="P10" s="132"/>
      <c r="Q10" s="132" t="str">
        <f>IF(女子名簿!Q10="","",VLOOKUP(女子名簿!Q10,管理者シート!$G$9:$H$38,2,FALSE))</f>
        <v/>
      </c>
      <c r="R10" s="132" t="str">
        <f>IF(女子名簿!R10="","",女子名簿!R10)</f>
        <v/>
      </c>
      <c r="S10" s="132">
        <v>0</v>
      </c>
      <c r="T10" s="132">
        <v>2</v>
      </c>
      <c r="U10" s="132" t="str">
        <f>IF(女子名簿!U10="","",VLOOKUP(女子名簿!U10,管理者シート!$G$9:$H$38,2,FALSE))</f>
        <v/>
      </c>
      <c r="V10" s="132" t="str">
        <f>IF(女子名簿!V10="","",女子名簿!V10)</f>
        <v/>
      </c>
      <c r="W10" s="132">
        <v>0</v>
      </c>
      <c r="X10" s="132">
        <v>2</v>
      </c>
      <c r="Y10" s="132" t="str">
        <f>IF(女子名簿!Y10="","",VLOOKUP(女子名簿!Y10,管理者シート!$G$9:$H$23,2,FALSE))</f>
        <v/>
      </c>
      <c r="Z10" s="132" t="str">
        <f>IF(女子名簿!Z10="","",女子名簿!Z10)</f>
        <v/>
      </c>
      <c r="AA10" s="132">
        <v>0</v>
      </c>
      <c r="AB10" s="132">
        <v>2</v>
      </c>
      <c r="AC10" s="132" t="str">
        <f>IF(女子名簿!AC10="","",30)</f>
        <v/>
      </c>
      <c r="AD10" s="132" t="str">
        <f>IF(女子名簿!AD10="","",女子名簿!AD10)</f>
        <v/>
      </c>
      <c r="AE10" s="132">
        <v>0</v>
      </c>
      <c r="AF10" s="132">
        <v>2</v>
      </c>
      <c r="AG10" s="132" t="str">
        <f>IF(女子名簿!AG10="","",70)</f>
        <v/>
      </c>
      <c r="AH10" s="132" t="str">
        <f>IF(女子名簿!AH10="","",女子名簿!AH10)</f>
        <v/>
      </c>
      <c r="AI10" s="132">
        <v>0</v>
      </c>
      <c r="AJ10" s="132">
        <v>2</v>
      </c>
    </row>
    <row r="11" spans="1:36" x14ac:dyDescent="0.25">
      <c r="A11" s="99"/>
      <c r="B11" s="132" t="str">
        <f>IF(女子名簿!B11="","",女子名簿!B11)</f>
        <v/>
      </c>
      <c r="C11" s="99"/>
      <c r="D11" s="99" t="str">
        <f>IF(女子名簿!D11="","",女子名簿!D11)</f>
        <v/>
      </c>
      <c r="E11" s="132" t="str">
        <f>IF(女子名簿!E11="","",女子名簿!E11)</f>
        <v/>
      </c>
      <c r="F11" s="132" t="str">
        <f>IF(女子名簿!F11="","",女子名簿!F11)</f>
        <v/>
      </c>
      <c r="G11" s="132" t="str">
        <f>IF(女子名簿!G11="","",女子名簿!G11)</f>
        <v/>
      </c>
      <c r="H11" s="132" t="str">
        <f>IF(女子名簿!H11="","",女子名簿!H11)</f>
        <v/>
      </c>
      <c r="I11" s="132" t="str">
        <f>IF(女子名簿!I11="","",女子名簿!I11)</f>
        <v/>
      </c>
      <c r="J11" s="132" t="str">
        <f>IF(女子名簿!J11="","",女子名簿!J11)</f>
        <v/>
      </c>
      <c r="K11" s="132">
        <f>IF(女子名簿!K11="","",女子名簿!K11)</f>
        <v>2</v>
      </c>
      <c r="L11" s="195" t="str">
        <f>IF(女子名簿!L11="","",女子名簿!L11)</f>
        <v/>
      </c>
      <c r="M11" s="195" t="str">
        <f>IF(女子名簿!M11="","",女子名簿!M11)</f>
        <v/>
      </c>
      <c r="N11" s="195" t="str">
        <f>IF(女子名簿!N11="","",女子名簿!N11)</f>
        <v/>
      </c>
      <c r="O11" s="132" t="str">
        <f>IF(女子名簿!O11="","",女子名簿!O11)</f>
        <v>島根</v>
      </c>
      <c r="P11" s="132"/>
      <c r="Q11" s="132" t="str">
        <f>IF(女子名簿!Q11="","",VLOOKUP(女子名簿!Q11,管理者シート!$G$9:$H$38,2,FALSE))</f>
        <v/>
      </c>
      <c r="R11" s="132" t="str">
        <f>IF(女子名簿!R11="","",女子名簿!R11)</f>
        <v/>
      </c>
      <c r="S11" s="132">
        <v>0</v>
      </c>
      <c r="T11" s="132">
        <v>2</v>
      </c>
      <c r="U11" s="132" t="str">
        <f>IF(女子名簿!U11="","",VLOOKUP(女子名簿!U11,管理者シート!$G$9:$H$38,2,FALSE))</f>
        <v/>
      </c>
      <c r="V11" s="132" t="str">
        <f>IF(女子名簿!V11="","",女子名簿!V11)</f>
        <v/>
      </c>
      <c r="W11" s="132">
        <v>0</v>
      </c>
      <c r="X11" s="132">
        <v>2</v>
      </c>
      <c r="Y11" s="132" t="str">
        <f>IF(女子名簿!Y11="","",VLOOKUP(女子名簿!Y11,管理者シート!$G$9:$H$23,2,FALSE))</f>
        <v/>
      </c>
      <c r="Z11" s="132" t="str">
        <f>IF(女子名簿!Z11="","",女子名簿!Z11)</f>
        <v/>
      </c>
      <c r="AA11" s="132">
        <v>0</v>
      </c>
      <c r="AB11" s="132">
        <v>2</v>
      </c>
      <c r="AC11" s="132" t="str">
        <f>IF(女子名簿!AC11="","",30)</f>
        <v/>
      </c>
      <c r="AD11" s="132" t="str">
        <f>IF(女子名簿!AD11="","",女子名簿!AD11)</f>
        <v/>
      </c>
      <c r="AE11" s="132">
        <v>0</v>
      </c>
      <c r="AF11" s="132">
        <v>2</v>
      </c>
      <c r="AG11" s="132" t="str">
        <f>IF(女子名簿!AG11="","",70)</f>
        <v/>
      </c>
      <c r="AH11" s="132" t="str">
        <f>IF(女子名簿!AH11="","",女子名簿!AH11)</f>
        <v/>
      </c>
      <c r="AI11" s="132">
        <v>0</v>
      </c>
      <c r="AJ11" s="132">
        <v>2</v>
      </c>
    </row>
    <row r="12" spans="1:36" x14ac:dyDescent="0.25">
      <c r="A12" s="99"/>
      <c r="B12" s="132" t="str">
        <f>IF(女子名簿!B12="","",女子名簿!B12)</f>
        <v/>
      </c>
      <c r="C12" s="99"/>
      <c r="D12" s="99" t="str">
        <f>IF(女子名簿!D12="","",女子名簿!D12)</f>
        <v/>
      </c>
      <c r="E12" s="132" t="str">
        <f>IF(女子名簿!E12="","",女子名簿!E12)</f>
        <v/>
      </c>
      <c r="F12" s="132" t="str">
        <f>IF(女子名簿!F12="","",女子名簿!F12)</f>
        <v/>
      </c>
      <c r="G12" s="132" t="str">
        <f>IF(女子名簿!G12="","",女子名簿!G12)</f>
        <v/>
      </c>
      <c r="H12" s="132" t="str">
        <f>IF(女子名簿!H12="","",女子名簿!H12)</f>
        <v/>
      </c>
      <c r="I12" s="132" t="str">
        <f>IF(女子名簿!I12="","",女子名簿!I12)</f>
        <v/>
      </c>
      <c r="J12" s="132" t="str">
        <f>IF(女子名簿!J12="","",女子名簿!J12)</f>
        <v/>
      </c>
      <c r="K12" s="132">
        <f>IF(女子名簿!K12="","",女子名簿!K12)</f>
        <v>2</v>
      </c>
      <c r="L12" s="195" t="str">
        <f>IF(女子名簿!L12="","",女子名簿!L12)</f>
        <v/>
      </c>
      <c r="M12" s="195" t="str">
        <f>IF(女子名簿!M12="","",女子名簿!M12)</f>
        <v/>
      </c>
      <c r="N12" s="195" t="str">
        <f>IF(女子名簿!N12="","",女子名簿!N12)</f>
        <v/>
      </c>
      <c r="O12" s="132" t="str">
        <f>IF(女子名簿!O12="","",女子名簿!O12)</f>
        <v>島根</v>
      </c>
      <c r="P12" s="132"/>
      <c r="Q12" s="132" t="str">
        <f>IF(女子名簿!Q12="","",VLOOKUP(女子名簿!Q12,管理者シート!$G$9:$H$38,2,FALSE))</f>
        <v/>
      </c>
      <c r="R12" s="132" t="str">
        <f>IF(女子名簿!R12="","",女子名簿!R12)</f>
        <v/>
      </c>
      <c r="S12" s="132">
        <v>0</v>
      </c>
      <c r="T12" s="132">
        <v>2</v>
      </c>
      <c r="U12" s="132" t="str">
        <f>IF(女子名簿!U12="","",VLOOKUP(女子名簿!U12,管理者シート!$G$9:$H$38,2,FALSE))</f>
        <v/>
      </c>
      <c r="V12" s="132" t="str">
        <f>IF(女子名簿!V12="","",女子名簿!V12)</f>
        <v/>
      </c>
      <c r="W12" s="132">
        <v>0</v>
      </c>
      <c r="X12" s="132">
        <v>2</v>
      </c>
      <c r="Y12" s="132" t="str">
        <f>IF(女子名簿!Y12="","",VLOOKUP(女子名簿!Y12,管理者シート!$G$9:$H$23,2,FALSE))</f>
        <v/>
      </c>
      <c r="Z12" s="132" t="str">
        <f>IF(女子名簿!Z12="","",女子名簿!Z12)</f>
        <v/>
      </c>
      <c r="AA12" s="132">
        <v>0</v>
      </c>
      <c r="AB12" s="132">
        <v>2</v>
      </c>
      <c r="AC12" s="132" t="str">
        <f>IF(女子名簿!AC12="","",30)</f>
        <v/>
      </c>
      <c r="AD12" s="132" t="str">
        <f>IF(女子名簿!AD12="","",女子名簿!AD12)</f>
        <v/>
      </c>
      <c r="AE12" s="132">
        <v>0</v>
      </c>
      <c r="AF12" s="132">
        <v>2</v>
      </c>
      <c r="AG12" s="132" t="str">
        <f>IF(女子名簿!AG12="","",70)</f>
        <v/>
      </c>
      <c r="AH12" s="132" t="str">
        <f>IF(女子名簿!AH12="","",女子名簿!AH12)</f>
        <v/>
      </c>
      <c r="AI12" s="132">
        <v>0</v>
      </c>
      <c r="AJ12" s="132">
        <v>2</v>
      </c>
    </row>
    <row r="13" spans="1:36" x14ac:dyDescent="0.25">
      <c r="A13" s="99"/>
      <c r="B13" s="132" t="str">
        <f>IF(女子名簿!B13="","",女子名簿!B13)</f>
        <v/>
      </c>
      <c r="C13" s="99"/>
      <c r="D13" s="99" t="str">
        <f>IF(女子名簿!D13="","",女子名簿!D13)</f>
        <v/>
      </c>
      <c r="E13" s="132" t="str">
        <f>IF(女子名簿!E13="","",女子名簿!E13)</f>
        <v/>
      </c>
      <c r="F13" s="132" t="str">
        <f>IF(女子名簿!F13="","",女子名簿!F13)</f>
        <v/>
      </c>
      <c r="G13" s="132" t="str">
        <f>IF(女子名簿!G13="","",女子名簿!G13)</f>
        <v/>
      </c>
      <c r="H13" s="132" t="str">
        <f>IF(女子名簿!H13="","",女子名簿!H13)</f>
        <v/>
      </c>
      <c r="I13" s="132" t="str">
        <f>IF(女子名簿!I13="","",女子名簿!I13)</f>
        <v/>
      </c>
      <c r="J13" s="132" t="str">
        <f>IF(女子名簿!J13="","",女子名簿!J13)</f>
        <v/>
      </c>
      <c r="K13" s="132">
        <f>IF(女子名簿!K13="","",女子名簿!K13)</f>
        <v>2</v>
      </c>
      <c r="L13" s="195" t="str">
        <f>IF(女子名簿!L13="","",女子名簿!L13)</f>
        <v/>
      </c>
      <c r="M13" s="195" t="str">
        <f>IF(女子名簿!M13="","",女子名簿!M13)</f>
        <v/>
      </c>
      <c r="N13" s="195" t="str">
        <f>IF(女子名簿!N13="","",女子名簿!N13)</f>
        <v/>
      </c>
      <c r="O13" s="132" t="str">
        <f>IF(女子名簿!O13="","",女子名簿!O13)</f>
        <v>島根</v>
      </c>
      <c r="P13" s="132"/>
      <c r="Q13" s="132" t="str">
        <f>IF(女子名簿!Q13="","",VLOOKUP(女子名簿!Q13,管理者シート!$G$9:$H$38,2,FALSE))</f>
        <v/>
      </c>
      <c r="R13" s="132" t="str">
        <f>IF(女子名簿!R13="","",女子名簿!R13)</f>
        <v/>
      </c>
      <c r="S13" s="132">
        <v>0</v>
      </c>
      <c r="T13" s="132">
        <v>2</v>
      </c>
      <c r="U13" s="132" t="str">
        <f>IF(女子名簿!U13="","",VLOOKUP(女子名簿!U13,管理者シート!$G$9:$H$38,2,FALSE))</f>
        <v/>
      </c>
      <c r="V13" s="132" t="str">
        <f>IF(女子名簿!V13="","",女子名簿!V13)</f>
        <v/>
      </c>
      <c r="W13" s="132">
        <v>0</v>
      </c>
      <c r="X13" s="132">
        <v>2</v>
      </c>
      <c r="Y13" s="132" t="str">
        <f>IF(女子名簿!Y13="","",VLOOKUP(女子名簿!Y13,管理者シート!$G$9:$H$23,2,FALSE))</f>
        <v/>
      </c>
      <c r="Z13" s="132" t="str">
        <f>IF(女子名簿!Z13="","",女子名簿!Z13)</f>
        <v/>
      </c>
      <c r="AA13" s="132">
        <v>0</v>
      </c>
      <c r="AB13" s="132">
        <v>2</v>
      </c>
      <c r="AC13" s="132" t="str">
        <f>IF(女子名簿!AC13="","",30)</f>
        <v/>
      </c>
      <c r="AD13" s="132" t="str">
        <f>IF(女子名簿!AD13="","",女子名簿!AD13)</f>
        <v/>
      </c>
      <c r="AE13" s="132">
        <v>0</v>
      </c>
      <c r="AF13" s="132">
        <v>2</v>
      </c>
      <c r="AG13" s="132" t="str">
        <f>IF(女子名簿!AG13="","",70)</f>
        <v/>
      </c>
      <c r="AH13" s="132" t="str">
        <f>IF(女子名簿!AH13="","",女子名簿!AH13)</f>
        <v/>
      </c>
      <c r="AI13" s="132">
        <v>0</v>
      </c>
      <c r="AJ13" s="132">
        <v>2</v>
      </c>
    </row>
    <row r="14" spans="1:36" x14ac:dyDescent="0.25">
      <c r="A14" s="99"/>
      <c r="B14" s="132" t="str">
        <f>IF(女子名簿!B14="","",女子名簿!B14)</f>
        <v/>
      </c>
      <c r="C14" s="99"/>
      <c r="D14" s="99" t="str">
        <f>IF(女子名簿!D14="","",女子名簿!D14)</f>
        <v/>
      </c>
      <c r="E14" s="132" t="str">
        <f>IF(女子名簿!E14="","",女子名簿!E14)</f>
        <v/>
      </c>
      <c r="F14" s="132" t="str">
        <f>IF(女子名簿!F14="","",女子名簿!F14)</f>
        <v/>
      </c>
      <c r="G14" s="132" t="str">
        <f>IF(女子名簿!G14="","",女子名簿!G14)</f>
        <v/>
      </c>
      <c r="H14" s="132" t="str">
        <f>IF(女子名簿!H14="","",女子名簿!H14)</f>
        <v/>
      </c>
      <c r="I14" s="132" t="str">
        <f>IF(女子名簿!I14="","",女子名簿!I14)</f>
        <v/>
      </c>
      <c r="J14" s="132" t="str">
        <f>IF(女子名簿!J14="","",女子名簿!J14)</f>
        <v/>
      </c>
      <c r="K14" s="132">
        <f>IF(女子名簿!K14="","",女子名簿!K14)</f>
        <v>2</v>
      </c>
      <c r="L14" s="195" t="str">
        <f>IF(女子名簿!L14="","",女子名簿!L14)</f>
        <v/>
      </c>
      <c r="M14" s="195" t="str">
        <f>IF(女子名簿!M14="","",女子名簿!M14)</f>
        <v/>
      </c>
      <c r="N14" s="195" t="str">
        <f>IF(女子名簿!N14="","",女子名簿!N14)</f>
        <v/>
      </c>
      <c r="O14" s="132" t="str">
        <f>IF(女子名簿!O14="","",女子名簿!O14)</f>
        <v>島根</v>
      </c>
      <c r="P14" s="132"/>
      <c r="Q14" s="132" t="str">
        <f>IF(女子名簿!Q14="","",VLOOKUP(女子名簿!Q14,管理者シート!$G$9:$H$38,2,FALSE))</f>
        <v/>
      </c>
      <c r="R14" s="132" t="str">
        <f>IF(女子名簿!R14="","",女子名簿!R14)</f>
        <v/>
      </c>
      <c r="S14" s="132">
        <v>0</v>
      </c>
      <c r="T14" s="132">
        <v>2</v>
      </c>
      <c r="U14" s="132" t="str">
        <f>IF(女子名簿!U14="","",VLOOKUP(女子名簿!U14,管理者シート!$G$9:$H$38,2,FALSE))</f>
        <v/>
      </c>
      <c r="V14" s="132" t="str">
        <f>IF(女子名簿!V14="","",女子名簿!V14)</f>
        <v/>
      </c>
      <c r="W14" s="132">
        <v>0</v>
      </c>
      <c r="X14" s="132">
        <v>2</v>
      </c>
      <c r="Y14" s="132" t="str">
        <f>IF(女子名簿!Y14="","",VLOOKUP(女子名簿!Y14,管理者シート!$G$9:$H$23,2,FALSE))</f>
        <v/>
      </c>
      <c r="Z14" s="132" t="str">
        <f>IF(女子名簿!Z14="","",女子名簿!Z14)</f>
        <v/>
      </c>
      <c r="AA14" s="132">
        <v>0</v>
      </c>
      <c r="AB14" s="132">
        <v>2</v>
      </c>
      <c r="AC14" s="132" t="str">
        <f>IF(女子名簿!AC14="","",30)</f>
        <v/>
      </c>
      <c r="AD14" s="132" t="str">
        <f>IF(女子名簿!AD14="","",女子名簿!AD14)</f>
        <v/>
      </c>
      <c r="AE14" s="132">
        <v>0</v>
      </c>
      <c r="AF14" s="132">
        <v>2</v>
      </c>
      <c r="AG14" s="132" t="str">
        <f>IF(女子名簿!AG14="","",70)</f>
        <v/>
      </c>
      <c r="AH14" s="132" t="str">
        <f>IF(女子名簿!AH14="","",女子名簿!AH14)</f>
        <v/>
      </c>
      <c r="AI14" s="132">
        <v>0</v>
      </c>
      <c r="AJ14" s="132">
        <v>2</v>
      </c>
    </row>
    <row r="15" spans="1:36" x14ac:dyDescent="0.25">
      <c r="A15" s="99"/>
      <c r="B15" s="132" t="str">
        <f>IF(女子名簿!B15="","",女子名簿!B15)</f>
        <v/>
      </c>
      <c r="C15" s="99"/>
      <c r="D15" s="99" t="str">
        <f>IF(女子名簿!D15="","",女子名簿!D15)</f>
        <v/>
      </c>
      <c r="E15" s="132" t="str">
        <f>IF(女子名簿!E15="","",女子名簿!E15)</f>
        <v/>
      </c>
      <c r="F15" s="132" t="str">
        <f>IF(女子名簿!F15="","",女子名簿!F15)</f>
        <v/>
      </c>
      <c r="G15" s="132" t="str">
        <f>IF(女子名簿!G15="","",女子名簿!G15)</f>
        <v/>
      </c>
      <c r="H15" s="132" t="str">
        <f>IF(女子名簿!H15="","",女子名簿!H15)</f>
        <v/>
      </c>
      <c r="I15" s="132" t="str">
        <f>IF(女子名簿!I15="","",女子名簿!I15)</f>
        <v/>
      </c>
      <c r="J15" s="132" t="str">
        <f>IF(女子名簿!J15="","",女子名簿!J15)</f>
        <v/>
      </c>
      <c r="K15" s="132">
        <f>IF(女子名簿!K15="","",女子名簿!K15)</f>
        <v>2</v>
      </c>
      <c r="L15" s="195" t="str">
        <f>IF(女子名簿!L15="","",女子名簿!L15)</f>
        <v/>
      </c>
      <c r="M15" s="195" t="str">
        <f>IF(女子名簿!M15="","",女子名簿!M15)</f>
        <v/>
      </c>
      <c r="N15" s="195" t="str">
        <f>IF(女子名簿!N15="","",女子名簿!N15)</f>
        <v/>
      </c>
      <c r="O15" s="132" t="str">
        <f>IF(女子名簿!O15="","",女子名簿!O15)</f>
        <v>島根</v>
      </c>
      <c r="P15" s="132"/>
      <c r="Q15" s="132" t="str">
        <f>IF(女子名簿!Q15="","",VLOOKUP(女子名簿!Q15,管理者シート!$G$9:$H$38,2,FALSE))</f>
        <v/>
      </c>
      <c r="R15" s="132" t="str">
        <f>IF(女子名簿!R15="","",女子名簿!R15)</f>
        <v/>
      </c>
      <c r="S15" s="132">
        <v>0</v>
      </c>
      <c r="T15" s="132">
        <v>2</v>
      </c>
      <c r="U15" s="132" t="str">
        <f>IF(女子名簿!U15="","",VLOOKUP(女子名簿!U15,管理者シート!$G$9:$H$38,2,FALSE))</f>
        <v/>
      </c>
      <c r="V15" s="132" t="str">
        <f>IF(女子名簿!V15="","",女子名簿!V15)</f>
        <v/>
      </c>
      <c r="W15" s="132">
        <v>0</v>
      </c>
      <c r="X15" s="132">
        <v>2</v>
      </c>
      <c r="Y15" s="132" t="str">
        <f>IF(女子名簿!Y15="","",VLOOKUP(女子名簿!Y15,管理者シート!$G$9:$H$23,2,FALSE))</f>
        <v/>
      </c>
      <c r="Z15" s="132" t="str">
        <f>IF(女子名簿!Z15="","",女子名簿!Z15)</f>
        <v/>
      </c>
      <c r="AA15" s="132">
        <v>0</v>
      </c>
      <c r="AB15" s="132">
        <v>2</v>
      </c>
      <c r="AC15" s="132" t="str">
        <f>IF(女子名簿!AC15="","",30)</f>
        <v/>
      </c>
      <c r="AD15" s="132" t="str">
        <f>IF(女子名簿!AD15="","",女子名簿!AD15)</f>
        <v/>
      </c>
      <c r="AE15" s="132">
        <v>0</v>
      </c>
      <c r="AF15" s="132">
        <v>2</v>
      </c>
      <c r="AG15" s="132" t="str">
        <f>IF(女子名簿!AG15="","",70)</f>
        <v/>
      </c>
      <c r="AH15" s="132" t="str">
        <f>IF(女子名簿!AH15="","",女子名簿!AH15)</f>
        <v/>
      </c>
      <c r="AI15" s="132">
        <v>0</v>
      </c>
      <c r="AJ15" s="132">
        <v>2</v>
      </c>
    </row>
    <row r="16" spans="1:36" x14ac:dyDescent="0.25">
      <c r="A16" s="99"/>
      <c r="B16" s="132" t="str">
        <f>IF(女子名簿!B16="","",女子名簿!B16)</f>
        <v/>
      </c>
      <c r="C16" s="99"/>
      <c r="D16" s="99" t="str">
        <f>IF(女子名簿!D16="","",女子名簿!D16)</f>
        <v/>
      </c>
      <c r="E16" s="132" t="str">
        <f>IF(女子名簿!E16="","",女子名簿!E16)</f>
        <v/>
      </c>
      <c r="F16" s="132" t="str">
        <f>IF(女子名簿!F16="","",女子名簿!F16)</f>
        <v/>
      </c>
      <c r="G16" s="132" t="str">
        <f>IF(女子名簿!G16="","",女子名簿!G16)</f>
        <v/>
      </c>
      <c r="H16" s="132" t="str">
        <f>IF(女子名簿!H16="","",女子名簿!H16)</f>
        <v/>
      </c>
      <c r="I16" s="132" t="str">
        <f>IF(女子名簿!I16="","",女子名簿!I16)</f>
        <v/>
      </c>
      <c r="J16" s="132" t="str">
        <f>IF(女子名簿!J16="","",女子名簿!J16)</f>
        <v/>
      </c>
      <c r="K16" s="132">
        <f>IF(女子名簿!K16="","",女子名簿!K16)</f>
        <v>2</v>
      </c>
      <c r="L16" s="195" t="str">
        <f>IF(女子名簿!L16="","",女子名簿!L16)</f>
        <v/>
      </c>
      <c r="M16" s="195" t="str">
        <f>IF(女子名簿!M16="","",女子名簿!M16)</f>
        <v/>
      </c>
      <c r="N16" s="195" t="str">
        <f>IF(女子名簿!N16="","",女子名簿!N16)</f>
        <v/>
      </c>
      <c r="O16" s="132" t="str">
        <f>IF(女子名簿!O16="","",女子名簿!O16)</f>
        <v>島根</v>
      </c>
      <c r="P16" s="132"/>
      <c r="Q16" s="132" t="str">
        <f>IF(女子名簿!Q16="","",VLOOKUP(女子名簿!Q16,管理者シート!$G$9:$H$38,2,FALSE))</f>
        <v/>
      </c>
      <c r="R16" s="132" t="str">
        <f>IF(女子名簿!R16="","",女子名簿!R16)</f>
        <v/>
      </c>
      <c r="S16" s="132">
        <v>0</v>
      </c>
      <c r="T16" s="132">
        <v>2</v>
      </c>
      <c r="U16" s="132" t="str">
        <f>IF(女子名簿!U16="","",VLOOKUP(女子名簿!U16,管理者シート!$G$9:$H$38,2,FALSE))</f>
        <v/>
      </c>
      <c r="V16" s="132" t="str">
        <f>IF(女子名簿!V16="","",女子名簿!V16)</f>
        <v/>
      </c>
      <c r="W16" s="132">
        <v>0</v>
      </c>
      <c r="X16" s="132">
        <v>2</v>
      </c>
      <c r="Y16" s="132" t="str">
        <f>IF(女子名簿!Y16="","",VLOOKUP(女子名簿!Y16,管理者シート!$G$9:$H$23,2,FALSE))</f>
        <v/>
      </c>
      <c r="Z16" s="132" t="str">
        <f>IF(女子名簿!Z16="","",女子名簿!Z16)</f>
        <v/>
      </c>
      <c r="AA16" s="132">
        <v>0</v>
      </c>
      <c r="AB16" s="132">
        <v>2</v>
      </c>
      <c r="AC16" s="132" t="str">
        <f>IF(女子名簿!AC16="","",30)</f>
        <v/>
      </c>
      <c r="AD16" s="132" t="str">
        <f>IF(女子名簿!AD16="","",女子名簿!AD16)</f>
        <v/>
      </c>
      <c r="AE16" s="132">
        <v>0</v>
      </c>
      <c r="AF16" s="132">
        <v>2</v>
      </c>
      <c r="AG16" s="132" t="str">
        <f>IF(女子名簿!AG16="","",70)</f>
        <v/>
      </c>
      <c r="AH16" s="132" t="str">
        <f>IF(女子名簿!AH16="","",女子名簿!AH16)</f>
        <v/>
      </c>
      <c r="AI16" s="132">
        <v>0</v>
      </c>
      <c r="AJ16" s="132">
        <v>2</v>
      </c>
    </row>
    <row r="17" spans="1:36" x14ac:dyDescent="0.25">
      <c r="A17" s="99"/>
      <c r="B17" s="132" t="str">
        <f>IF(女子名簿!B17="","",女子名簿!B17)</f>
        <v/>
      </c>
      <c r="C17" s="99"/>
      <c r="D17" s="99" t="str">
        <f>IF(女子名簿!D17="","",女子名簿!D17)</f>
        <v/>
      </c>
      <c r="E17" s="132" t="str">
        <f>IF(女子名簿!E17="","",女子名簿!E17)</f>
        <v/>
      </c>
      <c r="F17" s="132" t="str">
        <f>IF(女子名簿!F17="","",女子名簿!F17)</f>
        <v/>
      </c>
      <c r="G17" s="132" t="str">
        <f>IF(女子名簿!G17="","",女子名簿!G17)</f>
        <v/>
      </c>
      <c r="H17" s="132" t="str">
        <f>IF(女子名簿!H17="","",女子名簿!H17)</f>
        <v/>
      </c>
      <c r="I17" s="132" t="str">
        <f>IF(女子名簿!I17="","",女子名簿!I17)</f>
        <v/>
      </c>
      <c r="J17" s="132" t="str">
        <f>IF(女子名簿!J17="","",女子名簿!J17)</f>
        <v/>
      </c>
      <c r="K17" s="132">
        <f>IF(女子名簿!K17="","",女子名簿!K17)</f>
        <v>2</v>
      </c>
      <c r="L17" s="195" t="str">
        <f>IF(女子名簿!L17="","",女子名簿!L17)</f>
        <v/>
      </c>
      <c r="M17" s="195" t="str">
        <f>IF(女子名簿!M17="","",女子名簿!M17)</f>
        <v/>
      </c>
      <c r="N17" s="195" t="str">
        <f>IF(女子名簿!N17="","",女子名簿!N17)</f>
        <v/>
      </c>
      <c r="O17" s="132" t="str">
        <f>IF(女子名簿!O17="","",女子名簿!O17)</f>
        <v>島根</v>
      </c>
      <c r="P17" s="132"/>
      <c r="Q17" s="132" t="str">
        <f>IF(女子名簿!Q17="","",VLOOKUP(女子名簿!Q17,管理者シート!$G$9:$H$38,2,FALSE))</f>
        <v/>
      </c>
      <c r="R17" s="132" t="str">
        <f>IF(女子名簿!R17="","",女子名簿!R17)</f>
        <v/>
      </c>
      <c r="S17" s="132">
        <v>0</v>
      </c>
      <c r="T17" s="132">
        <v>2</v>
      </c>
      <c r="U17" s="132" t="str">
        <f>IF(女子名簿!U17="","",VLOOKUP(女子名簿!U17,管理者シート!$G$9:$H$38,2,FALSE))</f>
        <v/>
      </c>
      <c r="V17" s="132" t="str">
        <f>IF(女子名簿!V17="","",女子名簿!V17)</f>
        <v/>
      </c>
      <c r="W17" s="132">
        <v>0</v>
      </c>
      <c r="X17" s="132">
        <v>2</v>
      </c>
      <c r="Y17" s="132" t="str">
        <f>IF(女子名簿!Y17="","",VLOOKUP(女子名簿!Y17,管理者シート!$G$9:$H$23,2,FALSE))</f>
        <v/>
      </c>
      <c r="Z17" s="132" t="str">
        <f>IF(女子名簿!Z17="","",女子名簿!Z17)</f>
        <v/>
      </c>
      <c r="AA17" s="132">
        <v>0</v>
      </c>
      <c r="AB17" s="132">
        <v>2</v>
      </c>
      <c r="AC17" s="132" t="str">
        <f>IF(女子名簿!AC17="","",30)</f>
        <v/>
      </c>
      <c r="AD17" s="132" t="str">
        <f>IF(女子名簿!AD17="","",女子名簿!AD17)</f>
        <v/>
      </c>
      <c r="AE17" s="132">
        <v>0</v>
      </c>
      <c r="AF17" s="132">
        <v>2</v>
      </c>
      <c r="AG17" s="132" t="str">
        <f>IF(女子名簿!AG17="","",70)</f>
        <v/>
      </c>
      <c r="AH17" s="132" t="str">
        <f>IF(女子名簿!AH17="","",女子名簿!AH17)</f>
        <v/>
      </c>
      <c r="AI17" s="132">
        <v>0</v>
      </c>
      <c r="AJ17" s="132">
        <v>2</v>
      </c>
    </row>
    <row r="18" spans="1:36" x14ac:dyDescent="0.25">
      <c r="A18" s="99"/>
      <c r="B18" s="132" t="str">
        <f>IF(女子名簿!B18="","",女子名簿!B18)</f>
        <v/>
      </c>
      <c r="C18" s="99"/>
      <c r="D18" s="99" t="str">
        <f>IF(女子名簿!D18="","",女子名簿!D18)</f>
        <v/>
      </c>
      <c r="E18" s="132" t="str">
        <f>IF(女子名簿!E18="","",女子名簿!E18)</f>
        <v/>
      </c>
      <c r="F18" s="132" t="str">
        <f>IF(女子名簿!F18="","",女子名簿!F18)</f>
        <v/>
      </c>
      <c r="G18" s="132" t="str">
        <f>IF(女子名簿!G18="","",女子名簿!G18)</f>
        <v/>
      </c>
      <c r="H18" s="132" t="str">
        <f>IF(女子名簿!H18="","",女子名簿!H18)</f>
        <v/>
      </c>
      <c r="I18" s="132" t="str">
        <f>IF(女子名簿!I18="","",女子名簿!I18)</f>
        <v/>
      </c>
      <c r="J18" s="132" t="str">
        <f>IF(女子名簿!J18="","",女子名簿!J18)</f>
        <v/>
      </c>
      <c r="K18" s="132">
        <f>IF(女子名簿!K18="","",女子名簿!K18)</f>
        <v>2</v>
      </c>
      <c r="L18" s="195" t="str">
        <f>IF(女子名簿!L18="","",女子名簿!L18)</f>
        <v/>
      </c>
      <c r="M18" s="195" t="str">
        <f>IF(女子名簿!M18="","",女子名簿!M18)</f>
        <v/>
      </c>
      <c r="N18" s="195" t="str">
        <f>IF(女子名簿!N18="","",女子名簿!N18)</f>
        <v/>
      </c>
      <c r="O18" s="132" t="str">
        <f>IF(女子名簿!O18="","",女子名簿!O18)</f>
        <v>島根</v>
      </c>
      <c r="P18" s="132"/>
      <c r="Q18" s="132" t="str">
        <f>IF(女子名簿!Q18="","",VLOOKUP(女子名簿!Q18,管理者シート!$G$9:$H$38,2,FALSE))</f>
        <v/>
      </c>
      <c r="R18" s="132" t="str">
        <f>IF(女子名簿!R18="","",女子名簿!R18)</f>
        <v/>
      </c>
      <c r="S18" s="132">
        <v>0</v>
      </c>
      <c r="T18" s="132">
        <v>2</v>
      </c>
      <c r="U18" s="132" t="str">
        <f>IF(女子名簿!U18="","",VLOOKUP(女子名簿!U18,管理者シート!$G$9:$H$38,2,FALSE))</f>
        <v/>
      </c>
      <c r="V18" s="132" t="str">
        <f>IF(女子名簿!V18="","",女子名簿!V18)</f>
        <v/>
      </c>
      <c r="W18" s="132">
        <v>0</v>
      </c>
      <c r="X18" s="132">
        <v>2</v>
      </c>
      <c r="Y18" s="132" t="str">
        <f>IF(女子名簿!Y18="","",VLOOKUP(女子名簿!Y18,管理者シート!$G$9:$H$23,2,FALSE))</f>
        <v/>
      </c>
      <c r="Z18" s="132" t="str">
        <f>IF(女子名簿!Z18="","",女子名簿!Z18)</f>
        <v/>
      </c>
      <c r="AA18" s="132">
        <v>0</v>
      </c>
      <c r="AB18" s="132">
        <v>2</v>
      </c>
      <c r="AC18" s="132" t="str">
        <f>IF(女子名簿!AC18="","",30)</f>
        <v/>
      </c>
      <c r="AD18" s="132" t="str">
        <f>IF(女子名簿!AD18="","",女子名簿!AD18)</f>
        <v/>
      </c>
      <c r="AE18" s="132">
        <v>0</v>
      </c>
      <c r="AF18" s="132">
        <v>2</v>
      </c>
      <c r="AG18" s="132" t="str">
        <f>IF(女子名簿!AG18="","",70)</f>
        <v/>
      </c>
      <c r="AH18" s="132" t="str">
        <f>IF(女子名簿!AH18="","",女子名簿!AH18)</f>
        <v/>
      </c>
      <c r="AI18" s="132">
        <v>0</v>
      </c>
      <c r="AJ18" s="132">
        <v>2</v>
      </c>
    </row>
    <row r="19" spans="1:36" x14ac:dyDescent="0.25">
      <c r="A19" s="99"/>
      <c r="B19" s="132" t="str">
        <f>IF(女子名簿!B19="","",女子名簿!B19)</f>
        <v/>
      </c>
      <c r="C19" s="99"/>
      <c r="D19" s="99" t="str">
        <f>IF(女子名簿!D19="","",女子名簿!D19)</f>
        <v/>
      </c>
      <c r="E19" s="132" t="str">
        <f>IF(女子名簿!E19="","",女子名簿!E19)</f>
        <v/>
      </c>
      <c r="F19" s="132" t="str">
        <f>IF(女子名簿!F19="","",女子名簿!F19)</f>
        <v/>
      </c>
      <c r="G19" s="132" t="str">
        <f>IF(女子名簿!G19="","",女子名簿!G19)</f>
        <v/>
      </c>
      <c r="H19" s="132" t="str">
        <f>IF(女子名簿!H19="","",女子名簿!H19)</f>
        <v/>
      </c>
      <c r="I19" s="132" t="str">
        <f>IF(女子名簿!I19="","",女子名簿!I19)</f>
        <v/>
      </c>
      <c r="J19" s="132" t="str">
        <f>IF(女子名簿!J19="","",女子名簿!J19)</f>
        <v/>
      </c>
      <c r="K19" s="132">
        <f>IF(女子名簿!K19="","",女子名簿!K19)</f>
        <v>2</v>
      </c>
      <c r="L19" s="195" t="str">
        <f>IF(女子名簿!L19="","",女子名簿!L19)</f>
        <v/>
      </c>
      <c r="M19" s="195" t="str">
        <f>IF(女子名簿!M19="","",女子名簿!M19)</f>
        <v/>
      </c>
      <c r="N19" s="195" t="str">
        <f>IF(女子名簿!N19="","",女子名簿!N19)</f>
        <v/>
      </c>
      <c r="O19" s="132" t="str">
        <f>IF(女子名簿!O19="","",女子名簿!O19)</f>
        <v>島根</v>
      </c>
      <c r="P19" s="132"/>
      <c r="Q19" s="132" t="str">
        <f>IF(女子名簿!Q19="","",VLOOKUP(女子名簿!Q19,管理者シート!$G$9:$H$38,2,FALSE))</f>
        <v/>
      </c>
      <c r="R19" s="132" t="str">
        <f>IF(女子名簿!R19="","",女子名簿!R19)</f>
        <v/>
      </c>
      <c r="S19" s="132">
        <v>0</v>
      </c>
      <c r="T19" s="132">
        <v>2</v>
      </c>
      <c r="U19" s="132" t="str">
        <f>IF(女子名簿!U19="","",VLOOKUP(女子名簿!U19,管理者シート!$G$9:$H$38,2,FALSE))</f>
        <v/>
      </c>
      <c r="V19" s="132" t="str">
        <f>IF(女子名簿!V19="","",女子名簿!V19)</f>
        <v/>
      </c>
      <c r="W19" s="132">
        <v>0</v>
      </c>
      <c r="X19" s="132">
        <v>2</v>
      </c>
      <c r="Y19" s="132" t="str">
        <f>IF(女子名簿!Y19="","",VLOOKUP(女子名簿!Y19,管理者シート!$G$9:$H$23,2,FALSE))</f>
        <v/>
      </c>
      <c r="Z19" s="132" t="str">
        <f>IF(女子名簿!Z19="","",女子名簿!Z19)</f>
        <v/>
      </c>
      <c r="AA19" s="132">
        <v>0</v>
      </c>
      <c r="AB19" s="132">
        <v>2</v>
      </c>
      <c r="AC19" s="132" t="str">
        <f>IF(女子名簿!AC19="","",30)</f>
        <v/>
      </c>
      <c r="AD19" s="132" t="str">
        <f>IF(女子名簿!AD19="","",女子名簿!AD19)</f>
        <v/>
      </c>
      <c r="AE19" s="132">
        <v>0</v>
      </c>
      <c r="AF19" s="132">
        <v>2</v>
      </c>
      <c r="AG19" s="132" t="str">
        <f>IF(女子名簿!AG19="","",70)</f>
        <v/>
      </c>
      <c r="AH19" s="132" t="str">
        <f>IF(女子名簿!AH19="","",女子名簿!AH19)</f>
        <v/>
      </c>
      <c r="AI19" s="132">
        <v>0</v>
      </c>
      <c r="AJ19" s="132">
        <v>2</v>
      </c>
    </row>
    <row r="20" spans="1:36" x14ac:dyDescent="0.25">
      <c r="A20" s="99"/>
      <c r="B20" s="132" t="str">
        <f>IF(女子名簿!B20="","",女子名簿!B20)</f>
        <v/>
      </c>
      <c r="C20" s="99"/>
      <c r="D20" s="99" t="str">
        <f>IF(女子名簿!D20="","",女子名簿!D20)</f>
        <v/>
      </c>
      <c r="E20" s="132" t="str">
        <f>IF(女子名簿!E20="","",女子名簿!E20)</f>
        <v/>
      </c>
      <c r="F20" s="132" t="str">
        <f>IF(女子名簿!F20="","",女子名簿!F20)</f>
        <v/>
      </c>
      <c r="G20" s="132" t="str">
        <f>IF(女子名簿!G20="","",女子名簿!G20)</f>
        <v/>
      </c>
      <c r="H20" s="132" t="str">
        <f>IF(女子名簿!H20="","",女子名簿!H20)</f>
        <v/>
      </c>
      <c r="I20" s="132" t="str">
        <f>IF(女子名簿!I20="","",女子名簿!I20)</f>
        <v/>
      </c>
      <c r="J20" s="132" t="str">
        <f>IF(女子名簿!J20="","",女子名簿!J20)</f>
        <v/>
      </c>
      <c r="K20" s="132">
        <f>IF(女子名簿!K20="","",女子名簿!K20)</f>
        <v>2</v>
      </c>
      <c r="L20" s="195" t="str">
        <f>IF(女子名簿!L20="","",女子名簿!L20)</f>
        <v/>
      </c>
      <c r="M20" s="195" t="str">
        <f>IF(女子名簿!M20="","",女子名簿!M20)</f>
        <v/>
      </c>
      <c r="N20" s="195" t="str">
        <f>IF(女子名簿!N20="","",女子名簿!N20)</f>
        <v/>
      </c>
      <c r="O20" s="132" t="str">
        <f>IF(女子名簿!O20="","",女子名簿!O20)</f>
        <v>島根</v>
      </c>
      <c r="P20" s="132"/>
      <c r="Q20" s="132" t="str">
        <f>IF(女子名簿!Q20="","",VLOOKUP(女子名簿!Q20,管理者シート!$G$9:$H$38,2,FALSE))</f>
        <v/>
      </c>
      <c r="R20" s="132" t="str">
        <f>IF(女子名簿!R20="","",女子名簿!R20)</f>
        <v/>
      </c>
      <c r="S20" s="132">
        <v>0</v>
      </c>
      <c r="T20" s="132">
        <v>2</v>
      </c>
      <c r="U20" s="132" t="str">
        <f>IF(女子名簿!U20="","",VLOOKUP(女子名簿!U20,管理者シート!$G$9:$H$38,2,FALSE))</f>
        <v/>
      </c>
      <c r="V20" s="132" t="str">
        <f>IF(女子名簿!V20="","",女子名簿!V20)</f>
        <v/>
      </c>
      <c r="W20" s="132">
        <v>0</v>
      </c>
      <c r="X20" s="132">
        <v>2</v>
      </c>
      <c r="Y20" s="132" t="str">
        <f>IF(女子名簿!Y20="","",VLOOKUP(女子名簿!Y20,管理者シート!$G$9:$H$23,2,FALSE))</f>
        <v/>
      </c>
      <c r="Z20" s="132" t="str">
        <f>IF(女子名簿!Z20="","",女子名簿!Z20)</f>
        <v/>
      </c>
      <c r="AA20" s="132">
        <v>0</v>
      </c>
      <c r="AB20" s="132">
        <v>2</v>
      </c>
      <c r="AC20" s="132" t="str">
        <f>IF(女子名簿!AC20="","",30)</f>
        <v/>
      </c>
      <c r="AD20" s="132" t="str">
        <f>IF(女子名簿!AD20="","",女子名簿!AD20)</f>
        <v/>
      </c>
      <c r="AE20" s="132">
        <v>0</v>
      </c>
      <c r="AF20" s="132">
        <v>2</v>
      </c>
      <c r="AG20" s="132" t="str">
        <f>IF(女子名簿!AG20="","",70)</f>
        <v/>
      </c>
      <c r="AH20" s="132" t="str">
        <f>IF(女子名簿!AH20="","",女子名簿!AH20)</f>
        <v/>
      </c>
      <c r="AI20" s="132">
        <v>0</v>
      </c>
      <c r="AJ20" s="132">
        <v>2</v>
      </c>
    </row>
    <row r="21" spans="1:36" x14ac:dyDescent="0.25">
      <c r="A21" s="99"/>
      <c r="B21" s="132" t="str">
        <f>IF(女子名簿!B21="","",女子名簿!B21)</f>
        <v/>
      </c>
      <c r="C21" s="99"/>
      <c r="D21" s="99" t="str">
        <f>IF(女子名簿!D21="","",女子名簿!D21)</f>
        <v/>
      </c>
      <c r="E21" s="132" t="str">
        <f>IF(女子名簿!E21="","",女子名簿!E21)</f>
        <v/>
      </c>
      <c r="F21" s="132" t="str">
        <f>IF(女子名簿!F21="","",女子名簿!F21)</f>
        <v/>
      </c>
      <c r="G21" s="132" t="str">
        <f>IF(女子名簿!G21="","",女子名簿!G21)</f>
        <v/>
      </c>
      <c r="H21" s="132" t="str">
        <f>IF(女子名簿!H21="","",女子名簿!H21)</f>
        <v/>
      </c>
      <c r="I21" s="132" t="str">
        <f>IF(女子名簿!I21="","",女子名簿!I21)</f>
        <v/>
      </c>
      <c r="J21" s="132" t="str">
        <f>IF(女子名簿!J21="","",女子名簿!J21)</f>
        <v/>
      </c>
      <c r="K21" s="132">
        <f>IF(女子名簿!K21="","",女子名簿!K21)</f>
        <v>2</v>
      </c>
      <c r="L21" s="195" t="str">
        <f>IF(女子名簿!L21="","",女子名簿!L21)</f>
        <v/>
      </c>
      <c r="M21" s="195" t="str">
        <f>IF(女子名簿!M21="","",女子名簿!M21)</f>
        <v/>
      </c>
      <c r="N21" s="195" t="str">
        <f>IF(女子名簿!N21="","",女子名簿!N21)</f>
        <v/>
      </c>
      <c r="O21" s="132" t="str">
        <f>IF(女子名簿!O21="","",女子名簿!O21)</f>
        <v>島根</v>
      </c>
      <c r="P21" s="132"/>
      <c r="Q21" s="132" t="str">
        <f>IF(女子名簿!Q21="","",VLOOKUP(女子名簿!Q21,管理者シート!$G$9:$H$38,2,FALSE))</f>
        <v/>
      </c>
      <c r="R21" s="132" t="str">
        <f>IF(女子名簿!R21="","",女子名簿!R21)</f>
        <v/>
      </c>
      <c r="S21" s="132">
        <v>0</v>
      </c>
      <c r="T21" s="132">
        <v>2</v>
      </c>
      <c r="U21" s="132" t="str">
        <f>IF(女子名簿!U21="","",VLOOKUP(女子名簿!U21,管理者シート!$G$9:$H$38,2,FALSE))</f>
        <v/>
      </c>
      <c r="V21" s="132" t="str">
        <f>IF(女子名簿!V21="","",女子名簿!V21)</f>
        <v/>
      </c>
      <c r="W21" s="132">
        <v>0</v>
      </c>
      <c r="X21" s="132">
        <v>2</v>
      </c>
      <c r="Y21" s="132" t="str">
        <f>IF(女子名簿!Y21="","",VLOOKUP(女子名簿!Y21,管理者シート!$G$9:$H$23,2,FALSE))</f>
        <v/>
      </c>
      <c r="Z21" s="132" t="str">
        <f>IF(女子名簿!Z21="","",女子名簿!Z21)</f>
        <v/>
      </c>
      <c r="AA21" s="132">
        <v>0</v>
      </c>
      <c r="AB21" s="132">
        <v>2</v>
      </c>
      <c r="AC21" s="132" t="str">
        <f>IF(女子名簿!AC21="","",30)</f>
        <v/>
      </c>
      <c r="AD21" s="132" t="str">
        <f>IF(女子名簿!AD21="","",女子名簿!AD21)</f>
        <v/>
      </c>
      <c r="AE21" s="132">
        <v>0</v>
      </c>
      <c r="AF21" s="132">
        <v>2</v>
      </c>
      <c r="AG21" s="132" t="str">
        <f>IF(女子名簿!AG21="","",70)</f>
        <v/>
      </c>
      <c r="AH21" s="132" t="str">
        <f>IF(女子名簿!AH21="","",女子名簿!AH21)</f>
        <v/>
      </c>
      <c r="AI21" s="132">
        <v>0</v>
      </c>
      <c r="AJ21" s="132">
        <v>2</v>
      </c>
    </row>
    <row r="22" spans="1:36" x14ac:dyDescent="0.25">
      <c r="A22" s="99"/>
      <c r="B22" s="132" t="str">
        <f>IF(女子名簿!B22="","",女子名簿!B22)</f>
        <v/>
      </c>
      <c r="C22" s="99"/>
      <c r="D22" s="99" t="str">
        <f>IF(女子名簿!D22="","",女子名簿!D22)</f>
        <v/>
      </c>
      <c r="E22" s="132" t="str">
        <f>IF(女子名簿!E22="","",女子名簿!E22)</f>
        <v/>
      </c>
      <c r="F22" s="132" t="str">
        <f>IF(女子名簿!F22="","",女子名簿!F22)</f>
        <v/>
      </c>
      <c r="G22" s="132" t="str">
        <f>IF(女子名簿!G22="","",女子名簿!G22)</f>
        <v/>
      </c>
      <c r="H22" s="132" t="str">
        <f>IF(女子名簿!H22="","",女子名簿!H22)</f>
        <v/>
      </c>
      <c r="I22" s="132" t="str">
        <f>IF(女子名簿!I22="","",女子名簿!I22)</f>
        <v/>
      </c>
      <c r="J22" s="132" t="str">
        <f>IF(女子名簿!J22="","",女子名簿!J22)</f>
        <v/>
      </c>
      <c r="K22" s="132">
        <f>IF(女子名簿!K22="","",女子名簿!K22)</f>
        <v>2</v>
      </c>
      <c r="L22" s="195" t="str">
        <f>IF(女子名簿!L22="","",女子名簿!L22)</f>
        <v/>
      </c>
      <c r="M22" s="195" t="str">
        <f>IF(女子名簿!M22="","",女子名簿!M22)</f>
        <v/>
      </c>
      <c r="N22" s="195" t="str">
        <f>IF(女子名簿!N22="","",女子名簿!N22)</f>
        <v/>
      </c>
      <c r="O22" s="132" t="str">
        <f>IF(女子名簿!O22="","",女子名簿!O22)</f>
        <v>島根</v>
      </c>
      <c r="P22" s="132"/>
      <c r="Q22" s="132" t="str">
        <f>IF(女子名簿!Q22="","",VLOOKUP(女子名簿!Q22,管理者シート!$G$9:$H$38,2,FALSE))</f>
        <v/>
      </c>
      <c r="R22" s="132" t="str">
        <f>IF(女子名簿!R22="","",女子名簿!R22)</f>
        <v/>
      </c>
      <c r="S22" s="132">
        <v>0</v>
      </c>
      <c r="T22" s="132">
        <v>2</v>
      </c>
      <c r="U22" s="132" t="str">
        <f>IF(女子名簿!U22="","",VLOOKUP(女子名簿!U22,管理者シート!$G$9:$H$38,2,FALSE))</f>
        <v/>
      </c>
      <c r="V22" s="132" t="str">
        <f>IF(女子名簿!V22="","",女子名簿!V22)</f>
        <v/>
      </c>
      <c r="W22" s="132">
        <v>0</v>
      </c>
      <c r="X22" s="132">
        <v>2</v>
      </c>
      <c r="Y22" s="132" t="str">
        <f>IF(女子名簿!Y22="","",VLOOKUP(女子名簿!Y22,管理者シート!$G$9:$H$23,2,FALSE))</f>
        <v/>
      </c>
      <c r="Z22" s="132" t="str">
        <f>IF(女子名簿!Z22="","",女子名簿!Z22)</f>
        <v/>
      </c>
      <c r="AA22" s="132">
        <v>0</v>
      </c>
      <c r="AB22" s="132">
        <v>2</v>
      </c>
      <c r="AC22" s="132" t="str">
        <f>IF(女子名簿!AC22="","",30)</f>
        <v/>
      </c>
      <c r="AD22" s="132" t="str">
        <f>IF(女子名簿!AD22="","",女子名簿!AD22)</f>
        <v/>
      </c>
      <c r="AE22" s="132">
        <v>0</v>
      </c>
      <c r="AF22" s="132">
        <v>2</v>
      </c>
      <c r="AG22" s="132" t="str">
        <f>IF(女子名簿!AG22="","",70)</f>
        <v/>
      </c>
      <c r="AH22" s="132" t="str">
        <f>IF(女子名簿!AH22="","",女子名簿!AH22)</f>
        <v/>
      </c>
      <c r="AI22" s="132">
        <v>0</v>
      </c>
      <c r="AJ22" s="132">
        <v>2</v>
      </c>
    </row>
    <row r="23" spans="1:36" x14ac:dyDescent="0.25">
      <c r="A23" s="99"/>
      <c r="B23" s="132" t="str">
        <f>IF(女子名簿!B23="","",女子名簿!B23)</f>
        <v/>
      </c>
      <c r="C23" s="99"/>
      <c r="D23" s="99" t="str">
        <f>IF(女子名簿!D23="","",女子名簿!D23)</f>
        <v/>
      </c>
      <c r="E23" s="132" t="str">
        <f>IF(女子名簿!E23="","",女子名簿!E23)</f>
        <v/>
      </c>
      <c r="F23" s="132" t="str">
        <f>IF(女子名簿!F23="","",女子名簿!F23)</f>
        <v/>
      </c>
      <c r="G23" s="132" t="str">
        <f>IF(女子名簿!G23="","",女子名簿!G23)</f>
        <v/>
      </c>
      <c r="H23" s="132" t="str">
        <f>IF(女子名簿!H23="","",女子名簿!H23)</f>
        <v/>
      </c>
      <c r="I23" s="132" t="str">
        <f>IF(女子名簿!I23="","",女子名簿!I23)</f>
        <v/>
      </c>
      <c r="J23" s="132" t="str">
        <f>IF(女子名簿!J23="","",女子名簿!J23)</f>
        <v/>
      </c>
      <c r="K23" s="132">
        <f>IF(女子名簿!K23="","",女子名簿!K23)</f>
        <v>2</v>
      </c>
      <c r="L23" s="195" t="str">
        <f>IF(女子名簿!L23="","",女子名簿!L23)</f>
        <v/>
      </c>
      <c r="M23" s="195" t="str">
        <f>IF(女子名簿!M23="","",女子名簿!M23)</f>
        <v/>
      </c>
      <c r="N23" s="195" t="str">
        <f>IF(女子名簿!N23="","",女子名簿!N23)</f>
        <v/>
      </c>
      <c r="O23" s="132" t="str">
        <f>IF(女子名簿!O23="","",女子名簿!O23)</f>
        <v>島根</v>
      </c>
      <c r="P23" s="132"/>
      <c r="Q23" s="132" t="str">
        <f>IF(女子名簿!Q23="","",VLOOKUP(女子名簿!Q23,管理者シート!$G$9:$H$38,2,FALSE))</f>
        <v/>
      </c>
      <c r="R23" s="132" t="str">
        <f>IF(女子名簿!R23="","",女子名簿!R23)</f>
        <v/>
      </c>
      <c r="S23" s="132">
        <v>0</v>
      </c>
      <c r="T23" s="132">
        <v>2</v>
      </c>
      <c r="U23" s="132" t="str">
        <f>IF(女子名簿!U23="","",VLOOKUP(女子名簿!U23,管理者シート!$G$9:$H$38,2,FALSE))</f>
        <v/>
      </c>
      <c r="V23" s="132" t="str">
        <f>IF(女子名簿!V23="","",女子名簿!V23)</f>
        <v/>
      </c>
      <c r="W23" s="132">
        <v>0</v>
      </c>
      <c r="X23" s="132">
        <v>2</v>
      </c>
      <c r="Y23" s="132" t="str">
        <f>IF(女子名簿!Y23="","",VLOOKUP(女子名簿!Y23,管理者シート!$G$9:$H$23,2,FALSE))</f>
        <v/>
      </c>
      <c r="Z23" s="132" t="str">
        <f>IF(女子名簿!Z23="","",女子名簿!Z23)</f>
        <v/>
      </c>
      <c r="AA23" s="132">
        <v>0</v>
      </c>
      <c r="AB23" s="132">
        <v>2</v>
      </c>
      <c r="AC23" s="132" t="str">
        <f>IF(女子名簿!AC23="","",30)</f>
        <v/>
      </c>
      <c r="AD23" s="132" t="str">
        <f>IF(女子名簿!AD23="","",女子名簿!AD23)</f>
        <v/>
      </c>
      <c r="AE23" s="132">
        <v>0</v>
      </c>
      <c r="AF23" s="132">
        <v>2</v>
      </c>
      <c r="AG23" s="132" t="str">
        <f>IF(女子名簿!AG23="","",70)</f>
        <v/>
      </c>
      <c r="AH23" s="132" t="str">
        <f>IF(女子名簿!AH23="","",女子名簿!AH23)</f>
        <v/>
      </c>
      <c r="AI23" s="132">
        <v>0</v>
      </c>
      <c r="AJ23" s="132">
        <v>2</v>
      </c>
    </row>
    <row r="24" spans="1:36" x14ac:dyDescent="0.25">
      <c r="A24" s="99"/>
      <c r="B24" s="132" t="str">
        <f>IF(女子名簿!B24="","",女子名簿!B24)</f>
        <v/>
      </c>
      <c r="C24" s="99"/>
      <c r="D24" s="99" t="str">
        <f>IF(女子名簿!D24="","",女子名簿!D24)</f>
        <v/>
      </c>
      <c r="E24" s="132" t="str">
        <f>IF(女子名簿!E24="","",女子名簿!E24)</f>
        <v/>
      </c>
      <c r="F24" s="132" t="str">
        <f>IF(女子名簿!F24="","",女子名簿!F24)</f>
        <v/>
      </c>
      <c r="G24" s="132" t="str">
        <f>IF(女子名簿!G24="","",女子名簿!G24)</f>
        <v/>
      </c>
      <c r="H24" s="132" t="str">
        <f>IF(女子名簿!H24="","",女子名簿!H24)</f>
        <v/>
      </c>
      <c r="I24" s="132" t="str">
        <f>IF(女子名簿!I24="","",女子名簿!I24)</f>
        <v/>
      </c>
      <c r="J24" s="132" t="str">
        <f>IF(女子名簿!J24="","",女子名簿!J24)</f>
        <v/>
      </c>
      <c r="K24" s="132">
        <f>IF(女子名簿!K24="","",女子名簿!K24)</f>
        <v>2</v>
      </c>
      <c r="L24" s="195" t="str">
        <f>IF(女子名簿!L24="","",女子名簿!L24)</f>
        <v/>
      </c>
      <c r="M24" s="195" t="str">
        <f>IF(女子名簿!M24="","",女子名簿!M24)</f>
        <v/>
      </c>
      <c r="N24" s="195" t="str">
        <f>IF(女子名簿!N24="","",女子名簿!N24)</f>
        <v/>
      </c>
      <c r="O24" s="132" t="str">
        <f>IF(女子名簿!O24="","",女子名簿!O24)</f>
        <v>島根</v>
      </c>
      <c r="P24" s="132"/>
      <c r="Q24" s="132" t="str">
        <f>IF(女子名簿!Q24="","",VLOOKUP(女子名簿!Q24,管理者シート!$G$9:$H$38,2,FALSE))</f>
        <v/>
      </c>
      <c r="R24" s="132" t="str">
        <f>IF(女子名簿!R24="","",女子名簿!R24)</f>
        <v/>
      </c>
      <c r="S24" s="132">
        <v>0</v>
      </c>
      <c r="T24" s="132">
        <v>2</v>
      </c>
      <c r="U24" s="132" t="str">
        <f>IF(女子名簿!U24="","",VLOOKUP(女子名簿!U24,管理者シート!$G$9:$H$38,2,FALSE))</f>
        <v/>
      </c>
      <c r="V24" s="132" t="str">
        <f>IF(女子名簿!V24="","",女子名簿!V24)</f>
        <v/>
      </c>
      <c r="W24" s="132">
        <v>0</v>
      </c>
      <c r="X24" s="132">
        <v>2</v>
      </c>
      <c r="Y24" s="132" t="str">
        <f>IF(女子名簿!Y24="","",VLOOKUP(女子名簿!Y24,管理者シート!$G$9:$H$23,2,FALSE))</f>
        <v/>
      </c>
      <c r="Z24" s="132" t="str">
        <f>IF(女子名簿!Z24="","",女子名簿!Z24)</f>
        <v/>
      </c>
      <c r="AA24" s="132">
        <v>0</v>
      </c>
      <c r="AB24" s="132">
        <v>2</v>
      </c>
      <c r="AC24" s="132" t="str">
        <f>IF(女子名簿!AC24="","",30)</f>
        <v/>
      </c>
      <c r="AD24" s="132" t="str">
        <f>IF(女子名簿!AD24="","",女子名簿!AD24)</f>
        <v/>
      </c>
      <c r="AE24" s="132">
        <v>0</v>
      </c>
      <c r="AF24" s="132">
        <v>2</v>
      </c>
      <c r="AG24" s="132" t="str">
        <f>IF(女子名簿!AG24="","",70)</f>
        <v/>
      </c>
      <c r="AH24" s="132" t="str">
        <f>IF(女子名簿!AH24="","",女子名簿!AH24)</f>
        <v/>
      </c>
      <c r="AI24" s="132">
        <v>0</v>
      </c>
      <c r="AJ24" s="132">
        <v>2</v>
      </c>
    </row>
    <row r="25" spans="1:36" x14ac:dyDescent="0.25">
      <c r="A25" s="99"/>
      <c r="B25" s="132" t="str">
        <f>IF(女子名簿!B25="","",女子名簿!B25)</f>
        <v/>
      </c>
      <c r="C25" s="99"/>
      <c r="D25" s="99" t="str">
        <f>IF(女子名簿!D25="","",女子名簿!D25)</f>
        <v/>
      </c>
      <c r="E25" s="132" t="str">
        <f>IF(女子名簿!E25="","",女子名簿!E25)</f>
        <v/>
      </c>
      <c r="F25" s="132" t="str">
        <f>IF(女子名簿!F25="","",女子名簿!F25)</f>
        <v/>
      </c>
      <c r="G25" s="132" t="str">
        <f>IF(女子名簿!G25="","",女子名簿!G25)</f>
        <v/>
      </c>
      <c r="H25" s="132" t="str">
        <f>IF(女子名簿!H25="","",女子名簿!H25)</f>
        <v/>
      </c>
      <c r="I25" s="132" t="str">
        <f>IF(女子名簿!I25="","",女子名簿!I25)</f>
        <v/>
      </c>
      <c r="J25" s="132" t="str">
        <f>IF(女子名簿!J25="","",女子名簿!J25)</f>
        <v/>
      </c>
      <c r="K25" s="132">
        <f>IF(女子名簿!K25="","",女子名簿!K25)</f>
        <v>2</v>
      </c>
      <c r="L25" s="195" t="str">
        <f>IF(女子名簿!L25="","",女子名簿!L25)</f>
        <v/>
      </c>
      <c r="M25" s="195" t="str">
        <f>IF(女子名簿!M25="","",女子名簿!M25)</f>
        <v/>
      </c>
      <c r="N25" s="195" t="str">
        <f>IF(女子名簿!N25="","",女子名簿!N25)</f>
        <v/>
      </c>
      <c r="O25" s="132" t="str">
        <f>IF(女子名簿!O25="","",女子名簿!O25)</f>
        <v>島根</v>
      </c>
      <c r="P25" s="132"/>
      <c r="Q25" s="132" t="str">
        <f>IF(女子名簿!Q25="","",VLOOKUP(女子名簿!Q25,管理者シート!$G$9:$H$38,2,FALSE))</f>
        <v/>
      </c>
      <c r="R25" s="132" t="str">
        <f>IF(女子名簿!R25="","",女子名簿!R25)</f>
        <v/>
      </c>
      <c r="S25" s="132">
        <v>0</v>
      </c>
      <c r="T25" s="132">
        <v>2</v>
      </c>
      <c r="U25" s="132" t="str">
        <f>IF(女子名簿!U25="","",VLOOKUP(女子名簿!U25,管理者シート!$G$9:$H$38,2,FALSE))</f>
        <v/>
      </c>
      <c r="V25" s="132" t="str">
        <f>IF(女子名簿!V25="","",女子名簿!V25)</f>
        <v/>
      </c>
      <c r="W25" s="132">
        <v>0</v>
      </c>
      <c r="X25" s="132">
        <v>2</v>
      </c>
      <c r="Y25" s="132" t="str">
        <f>IF(女子名簿!Y25="","",VLOOKUP(女子名簿!Y25,管理者シート!$G$9:$H$23,2,FALSE))</f>
        <v/>
      </c>
      <c r="Z25" s="132" t="str">
        <f>IF(女子名簿!Z25="","",女子名簿!Z25)</f>
        <v/>
      </c>
      <c r="AA25" s="132">
        <v>0</v>
      </c>
      <c r="AB25" s="132">
        <v>2</v>
      </c>
      <c r="AC25" s="132" t="str">
        <f>IF(女子名簿!AC25="","",30)</f>
        <v/>
      </c>
      <c r="AD25" s="132" t="str">
        <f>IF(女子名簿!AD25="","",女子名簿!AD25)</f>
        <v/>
      </c>
      <c r="AE25" s="132">
        <v>0</v>
      </c>
      <c r="AF25" s="132">
        <v>2</v>
      </c>
      <c r="AG25" s="132" t="str">
        <f>IF(女子名簿!AG25="","",70)</f>
        <v/>
      </c>
      <c r="AH25" s="132" t="str">
        <f>IF(女子名簿!AH25="","",女子名簿!AH25)</f>
        <v/>
      </c>
      <c r="AI25" s="132">
        <v>0</v>
      </c>
      <c r="AJ25" s="132">
        <v>2</v>
      </c>
    </row>
    <row r="26" spans="1:36" x14ac:dyDescent="0.25">
      <c r="A26" s="99"/>
      <c r="B26" s="132" t="str">
        <f>IF(女子名簿!B26="","",女子名簿!B26)</f>
        <v/>
      </c>
      <c r="C26" s="99"/>
      <c r="D26" s="99" t="str">
        <f>IF(女子名簿!D26="","",女子名簿!D26)</f>
        <v/>
      </c>
      <c r="E26" s="132" t="str">
        <f>IF(女子名簿!E26="","",女子名簿!E26)</f>
        <v/>
      </c>
      <c r="F26" s="132" t="str">
        <f>IF(女子名簿!F26="","",女子名簿!F26)</f>
        <v/>
      </c>
      <c r="G26" s="132" t="str">
        <f>IF(女子名簿!G26="","",女子名簿!G26)</f>
        <v/>
      </c>
      <c r="H26" s="132" t="str">
        <f>IF(女子名簿!H26="","",女子名簿!H26)</f>
        <v/>
      </c>
      <c r="I26" s="132" t="str">
        <f>IF(女子名簿!I26="","",女子名簿!I26)</f>
        <v/>
      </c>
      <c r="J26" s="132" t="str">
        <f>IF(女子名簿!J26="","",女子名簿!J26)</f>
        <v/>
      </c>
      <c r="K26" s="132">
        <f>IF(女子名簿!K26="","",女子名簿!K26)</f>
        <v>2</v>
      </c>
      <c r="L26" s="195" t="str">
        <f>IF(女子名簿!L26="","",女子名簿!L26)</f>
        <v/>
      </c>
      <c r="M26" s="195" t="str">
        <f>IF(女子名簿!M26="","",女子名簿!M26)</f>
        <v/>
      </c>
      <c r="N26" s="195" t="str">
        <f>IF(女子名簿!N26="","",女子名簿!N26)</f>
        <v/>
      </c>
      <c r="O26" s="132" t="str">
        <f>IF(女子名簿!O26="","",女子名簿!O26)</f>
        <v>島根</v>
      </c>
      <c r="P26" s="132"/>
      <c r="Q26" s="132" t="str">
        <f>IF(女子名簿!Q26="","",VLOOKUP(女子名簿!Q26,管理者シート!$G$9:$H$38,2,FALSE))</f>
        <v/>
      </c>
      <c r="R26" s="132" t="str">
        <f>IF(女子名簿!R26="","",女子名簿!R26)</f>
        <v/>
      </c>
      <c r="S26" s="132">
        <v>0</v>
      </c>
      <c r="T26" s="132">
        <v>2</v>
      </c>
      <c r="U26" s="132" t="str">
        <f>IF(女子名簿!U26="","",VLOOKUP(女子名簿!U26,管理者シート!$G$9:$H$38,2,FALSE))</f>
        <v/>
      </c>
      <c r="V26" s="132" t="str">
        <f>IF(女子名簿!V26="","",女子名簿!V26)</f>
        <v/>
      </c>
      <c r="W26" s="132">
        <v>0</v>
      </c>
      <c r="X26" s="132">
        <v>2</v>
      </c>
      <c r="Y26" s="132" t="str">
        <f>IF(女子名簿!Y26="","",VLOOKUP(女子名簿!Y26,管理者シート!$G$9:$H$23,2,FALSE))</f>
        <v/>
      </c>
      <c r="Z26" s="132" t="str">
        <f>IF(女子名簿!Z26="","",女子名簿!Z26)</f>
        <v/>
      </c>
      <c r="AA26" s="132">
        <v>0</v>
      </c>
      <c r="AB26" s="132">
        <v>2</v>
      </c>
      <c r="AC26" s="132" t="str">
        <f>IF(女子名簿!AC26="","",30)</f>
        <v/>
      </c>
      <c r="AD26" s="132" t="str">
        <f>IF(女子名簿!AD26="","",女子名簿!AD26)</f>
        <v/>
      </c>
      <c r="AE26" s="132">
        <v>0</v>
      </c>
      <c r="AF26" s="132">
        <v>2</v>
      </c>
      <c r="AG26" s="132" t="str">
        <f>IF(女子名簿!AG26="","",70)</f>
        <v/>
      </c>
      <c r="AH26" s="132" t="str">
        <f>IF(女子名簿!AH26="","",女子名簿!AH26)</f>
        <v/>
      </c>
      <c r="AI26" s="132">
        <v>0</v>
      </c>
      <c r="AJ26" s="132">
        <v>2</v>
      </c>
    </row>
    <row r="27" spans="1:36" x14ac:dyDescent="0.25">
      <c r="A27" s="99"/>
      <c r="B27" s="132" t="str">
        <f>IF(女子名簿!B27="","",女子名簿!B27)</f>
        <v/>
      </c>
      <c r="C27" s="99"/>
      <c r="D27" s="99" t="str">
        <f>IF(女子名簿!D27="","",女子名簿!D27)</f>
        <v/>
      </c>
      <c r="E27" s="132" t="str">
        <f>IF(女子名簿!E27="","",女子名簿!E27)</f>
        <v/>
      </c>
      <c r="F27" s="132" t="str">
        <f>IF(女子名簿!F27="","",女子名簿!F27)</f>
        <v/>
      </c>
      <c r="G27" s="132" t="str">
        <f>IF(女子名簿!G27="","",女子名簿!G27)</f>
        <v/>
      </c>
      <c r="H27" s="132" t="str">
        <f>IF(女子名簿!H27="","",女子名簿!H27)</f>
        <v/>
      </c>
      <c r="I27" s="132" t="str">
        <f>IF(女子名簿!I27="","",女子名簿!I27)</f>
        <v/>
      </c>
      <c r="J27" s="132" t="str">
        <f>IF(女子名簿!J27="","",女子名簿!J27)</f>
        <v/>
      </c>
      <c r="K27" s="132">
        <f>IF(女子名簿!K27="","",女子名簿!K27)</f>
        <v>2</v>
      </c>
      <c r="L27" s="195" t="str">
        <f>IF(女子名簿!L27="","",女子名簿!L27)</f>
        <v/>
      </c>
      <c r="M27" s="195" t="str">
        <f>IF(女子名簿!M27="","",女子名簿!M27)</f>
        <v/>
      </c>
      <c r="N27" s="195" t="str">
        <f>IF(女子名簿!N27="","",女子名簿!N27)</f>
        <v/>
      </c>
      <c r="O27" s="132" t="str">
        <f>IF(女子名簿!O27="","",女子名簿!O27)</f>
        <v>島根</v>
      </c>
      <c r="P27" s="132"/>
      <c r="Q27" s="132" t="str">
        <f>IF(女子名簿!Q27="","",VLOOKUP(女子名簿!Q27,管理者シート!$G$9:$H$38,2,FALSE))</f>
        <v/>
      </c>
      <c r="R27" s="132" t="str">
        <f>IF(女子名簿!R27="","",女子名簿!R27)</f>
        <v/>
      </c>
      <c r="S27" s="132">
        <v>0</v>
      </c>
      <c r="T27" s="132">
        <v>2</v>
      </c>
      <c r="U27" s="132" t="str">
        <f>IF(女子名簿!U27="","",VLOOKUP(女子名簿!U27,管理者シート!$G$9:$H$38,2,FALSE))</f>
        <v/>
      </c>
      <c r="V27" s="132" t="str">
        <f>IF(女子名簿!V27="","",女子名簿!V27)</f>
        <v/>
      </c>
      <c r="W27" s="132">
        <v>0</v>
      </c>
      <c r="X27" s="132">
        <v>2</v>
      </c>
      <c r="Y27" s="132" t="str">
        <f>IF(女子名簿!Y27="","",VLOOKUP(女子名簿!Y27,管理者シート!$G$9:$H$23,2,FALSE))</f>
        <v/>
      </c>
      <c r="Z27" s="132" t="str">
        <f>IF(女子名簿!Z27="","",女子名簿!Z27)</f>
        <v/>
      </c>
      <c r="AA27" s="132">
        <v>0</v>
      </c>
      <c r="AB27" s="132">
        <v>2</v>
      </c>
      <c r="AC27" s="132" t="str">
        <f>IF(女子名簿!AC27="","",30)</f>
        <v/>
      </c>
      <c r="AD27" s="132" t="str">
        <f>IF(女子名簿!AD27="","",女子名簿!AD27)</f>
        <v/>
      </c>
      <c r="AE27" s="132">
        <v>0</v>
      </c>
      <c r="AF27" s="132">
        <v>2</v>
      </c>
      <c r="AG27" s="132" t="str">
        <f>IF(女子名簿!AG27="","",70)</f>
        <v/>
      </c>
      <c r="AH27" s="132" t="str">
        <f>IF(女子名簿!AH27="","",女子名簿!AH27)</f>
        <v/>
      </c>
      <c r="AI27" s="132">
        <v>0</v>
      </c>
      <c r="AJ27" s="132">
        <v>2</v>
      </c>
    </row>
    <row r="28" spans="1:36" x14ac:dyDescent="0.25">
      <c r="A28" s="99"/>
      <c r="B28" s="132" t="str">
        <f>IF(女子名簿!B28="","",女子名簿!B28)</f>
        <v/>
      </c>
      <c r="C28" s="99"/>
      <c r="D28" s="99" t="str">
        <f>IF(女子名簿!D28="","",女子名簿!D28)</f>
        <v/>
      </c>
      <c r="E28" s="132" t="str">
        <f>IF(女子名簿!E28="","",女子名簿!E28)</f>
        <v/>
      </c>
      <c r="F28" s="132" t="str">
        <f>IF(女子名簿!F28="","",女子名簿!F28)</f>
        <v/>
      </c>
      <c r="G28" s="132" t="str">
        <f>IF(女子名簿!G28="","",女子名簿!G28)</f>
        <v/>
      </c>
      <c r="H28" s="132" t="str">
        <f>IF(女子名簿!H28="","",女子名簿!H28)</f>
        <v/>
      </c>
      <c r="I28" s="132" t="str">
        <f>IF(女子名簿!I28="","",女子名簿!I28)</f>
        <v/>
      </c>
      <c r="J28" s="132" t="str">
        <f>IF(女子名簿!J28="","",女子名簿!J28)</f>
        <v/>
      </c>
      <c r="K28" s="132">
        <f>IF(女子名簿!K28="","",女子名簿!K28)</f>
        <v>2</v>
      </c>
      <c r="L28" s="195" t="str">
        <f>IF(女子名簿!L28="","",女子名簿!L28)</f>
        <v/>
      </c>
      <c r="M28" s="195" t="str">
        <f>IF(女子名簿!M28="","",女子名簿!M28)</f>
        <v/>
      </c>
      <c r="N28" s="195" t="str">
        <f>IF(女子名簿!N28="","",女子名簿!N28)</f>
        <v/>
      </c>
      <c r="O28" s="132" t="str">
        <f>IF(女子名簿!O28="","",女子名簿!O28)</f>
        <v>島根</v>
      </c>
      <c r="P28" s="132"/>
      <c r="Q28" s="132" t="str">
        <f>IF(女子名簿!Q28="","",VLOOKUP(女子名簿!Q28,管理者シート!$G$9:$H$38,2,FALSE))</f>
        <v/>
      </c>
      <c r="R28" s="132" t="str">
        <f>IF(女子名簿!R28="","",女子名簿!R28)</f>
        <v/>
      </c>
      <c r="S28" s="132">
        <v>0</v>
      </c>
      <c r="T28" s="132">
        <v>2</v>
      </c>
      <c r="U28" s="132" t="str">
        <f>IF(女子名簿!U28="","",VLOOKUP(女子名簿!U28,管理者シート!$G$9:$H$38,2,FALSE))</f>
        <v/>
      </c>
      <c r="V28" s="132" t="str">
        <f>IF(女子名簿!V28="","",女子名簿!V28)</f>
        <v/>
      </c>
      <c r="W28" s="132">
        <v>0</v>
      </c>
      <c r="X28" s="132">
        <v>2</v>
      </c>
      <c r="Y28" s="132" t="str">
        <f>IF(女子名簿!Y28="","",VLOOKUP(女子名簿!Y28,管理者シート!$G$9:$H$23,2,FALSE))</f>
        <v/>
      </c>
      <c r="Z28" s="132" t="str">
        <f>IF(女子名簿!Z28="","",女子名簿!Z28)</f>
        <v/>
      </c>
      <c r="AA28" s="132">
        <v>0</v>
      </c>
      <c r="AB28" s="132">
        <v>2</v>
      </c>
      <c r="AC28" s="132" t="str">
        <f>IF(女子名簿!AC28="","",30)</f>
        <v/>
      </c>
      <c r="AD28" s="132" t="str">
        <f>IF(女子名簿!AD28="","",女子名簿!AD28)</f>
        <v/>
      </c>
      <c r="AE28" s="132">
        <v>0</v>
      </c>
      <c r="AF28" s="132">
        <v>2</v>
      </c>
      <c r="AG28" s="132" t="str">
        <f>IF(女子名簿!AG28="","",70)</f>
        <v/>
      </c>
      <c r="AH28" s="132" t="str">
        <f>IF(女子名簿!AH28="","",女子名簿!AH28)</f>
        <v/>
      </c>
      <c r="AI28" s="132">
        <v>0</v>
      </c>
      <c r="AJ28" s="132">
        <v>2</v>
      </c>
    </row>
    <row r="29" spans="1:36" x14ac:dyDescent="0.25">
      <c r="A29" s="99"/>
      <c r="B29" s="132" t="str">
        <f>IF(女子名簿!B29="","",女子名簿!B29)</f>
        <v/>
      </c>
      <c r="C29" s="99"/>
      <c r="D29" s="99" t="str">
        <f>IF(女子名簿!D29="","",女子名簿!D29)</f>
        <v/>
      </c>
      <c r="E29" s="132" t="str">
        <f>IF(女子名簿!E29="","",女子名簿!E29)</f>
        <v/>
      </c>
      <c r="F29" s="132" t="str">
        <f>IF(女子名簿!F29="","",女子名簿!F29)</f>
        <v/>
      </c>
      <c r="G29" s="132" t="str">
        <f>IF(女子名簿!G29="","",女子名簿!G29)</f>
        <v/>
      </c>
      <c r="H29" s="132" t="str">
        <f>IF(女子名簿!H29="","",女子名簿!H29)</f>
        <v/>
      </c>
      <c r="I29" s="132" t="str">
        <f>IF(女子名簿!I29="","",女子名簿!I29)</f>
        <v/>
      </c>
      <c r="J29" s="132" t="str">
        <f>IF(女子名簿!J29="","",女子名簿!J29)</f>
        <v/>
      </c>
      <c r="K29" s="132">
        <f>IF(女子名簿!K29="","",女子名簿!K29)</f>
        <v>2</v>
      </c>
      <c r="L29" s="195" t="str">
        <f>IF(女子名簿!L29="","",女子名簿!L29)</f>
        <v/>
      </c>
      <c r="M29" s="195" t="str">
        <f>IF(女子名簿!M29="","",女子名簿!M29)</f>
        <v/>
      </c>
      <c r="N29" s="195" t="str">
        <f>IF(女子名簿!N29="","",女子名簿!N29)</f>
        <v/>
      </c>
      <c r="O29" s="132" t="str">
        <f>IF(女子名簿!O29="","",女子名簿!O29)</f>
        <v>島根</v>
      </c>
      <c r="P29" s="132"/>
      <c r="Q29" s="132" t="str">
        <f>IF(女子名簿!Q29="","",VLOOKUP(女子名簿!Q29,管理者シート!$G$9:$H$38,2,FALSE))</f>
        <v/>
      </c>
      <c r="R29" s="132" t="str">
        <f>IF(女子名簿!R29="","",女子名簿!R29)</f>
        <v/>
      </c>
      <c r="S29" s="132">
        <v>0</v>
      </c>
      <c r="T29" s="132">
        <v>2</v>
      </c>
      <c r="U29" s="132" t="str">
        <f>IF(女子名簿!U29="","",VLOOKUP(女子名簿!U29,管理者シート!$G$9:$H$38,2,FALSE))</f>
        <v/>
      </c>
      <c r="V29" s="132" t="str">
        <f>IF(女子名簿!V29="","",女子名簿!V29)</f>
        <v/>
      </c>
      <c r="W29" s="132">
        <v>0</v>
      </c>
      <c r="X29" s="132">
        <v>2</v>
      </c>
      <c r="Y29" s="132" t="str">
        <f>IF(女子名簿!Y29="","",VLOOKUP(女子名簿!Y29,管理者シート!$G$9:$H$23,2,FALSE))</f>
        <v/>
      </c>
      <c r="Z29" s="132" t="str">
        <f>IF(女子名簿!Z29="","",女子名簿!Z29)</f>
        <v/>
      </c>
      <c r="AA29" s="132">
        <v>0</v>
      </c>
      <c r="AB29" s="132">
        <v>2</v>
      </c>
      <c r="AC29" s="132" t="str">
        <f>IF(女子名簿!AC29="","",30)</f>
        <v/>
      </c>
      <c r="AD29" s="132" t="str">
        <f>IF(女子名簿!AD29="","",女子名簿!AD29)</f>
        <v/>
      </c>
      <c r="AE29" s="132">
        <v>0</v>
      </c>
      <c r="AF29" s="132">
        <v>2</v>
      </c>
      <c r="AG29" s="132" t="str">
        <f>IF(女子名簿!AG29="","",70)</f>
        <v/>
      </c>
      <c r="AH29" s="132" t="str">
        <f>IF(女子名簿!AH29="","",女子名簿!AH29)</f>
        <v/>
      </c>
      <c r="AI29" s="132">
        <v>0</v>
      </c>
      <c r="AJ29" s="132">
        <v>2</v>
      </c>
    </row>
    <row r="30" spans="1:36" x14ac:dyDescent="0.25">
      <c r="A30" s="99"/>
      <c r="B30" s="132" t="str">
        <f>IF(女子名簿!B30="","",女子名簿!B30)</f>
        <v/>
      </c>
      <c r="C30" s="99"/>
      <c r="D30" s="99" t="str">
        <f>IF(女子名簿!D30="","",女子名簿!D30)</f>
        <v/>
      </c>
      <c r="E30" s="132" t="str">
        <f>IF(女子名簿!E30="","",女子名簿!E30)</f>
        <v/>
      </c>
      <c r="F30" s="132" t="str">
        <f>IF(女子名簿!F30="","",女子名簿!F30)</f>
        <v/>
      </c>
      <c r="G30" s="132" t="str">
        <f>IF(女子名簿!G30="","",女子名簿!G30)</f>
        <v/>
      </c>
      <c r="H30" s="132" t="str">
        <f>IF(女子名簿!H30="","",女子名簿!H30)</f>
        <v/>
      </c>
      <c r="I30" s="132" t="str">
        <f>IF(女子名簿!I30="","",女子名簿!I30)</f>
        <v/>
      </c>
      <c r="J30" s="132" t="str">
        <f>IF(女子名簿!J30="","",女子名簿!J30)</f>
        <v/>
      </c>
      <c r="K30" s="132">
        <f>IF(女子名簿!K30="","",女子名簿!K30)</f>
        <v>2</v>
      </c>
      <c r="L30" s="195" t="str">
        <f>IF(女子名簿!L30="","",女子名簿!L30)</f>
        <v/>
      </c>
      <c r="M30" s="195" t="str">
        <f>IF(女子名簿!M30="","",女子名簿!M30)</f>
        <v/>
      </c>
      <c r="N30" s="195" t="str">
        <f>IF(女子名簿!N30="","",女子名簿!N30)</f>
        <v/>
      </c>
      <c r="O30" s="132" t="str">
        <f>IF(女子名簿!O30="","",女子名簿!O30)</f>
        <v>島根</v>
      </c>
      <c r="P30" s="132"/>
      <c r="Q30" s="132" t="str">
        <f>IF(女子名簿!Q30="","",VLOOKUP(女子名簿!Q30,管理者シート!$G$9:$H$38,2,FALSE))</f>
        <v/>
      </c>
      <c r="R30" s="132" t="str">
        <f>IF(女子名簿!R30="","",女子名簿!R30)</f>
        <v/>
      </c>
      <c r="S30" s="132">
        <v>0</v>
      </c>
      <c r="T30" s="132">
        <v>2</v>
      </c>
      <c r="U30" s="132" t="str">
        <f>IF(女子名簿!U30="","",VLOOKUP(女子名簿!U30,管理者シート!$G$9:$H$38,2,FALSE))</f>
        <v/>
      </c>
      <c r="V30" s="132" t="str">
        <f>IF(女子名簿!V30="","",女子名簿!V30)</f>
        <v/>
      </c>
      <c r="W30" s="132">
        <v>0</v>
      </c>
      <c r="X30" s="132">
        <v>2</v>
      </c>
      <c r="Y30" s="132" t="str">
        <f>IF(女子名簿!Y30="","",VLOOKUP(女子名簿!Y30,管理者シート!$G$9:$H$23,2,FALSE))</f>
        <v/>
      </c>
      <c r="Z30" s="132" t="str">
        <f>IF(女子名簿!Z30="","",女子名簿!Z30)</f>
        <v/>
      </c>
      <c r="AA30" s="132">
        <v>0</v>
      </c>
      <c r="AB30" s="132">
        <v>2</v>
      </c>
      <c r="AC30" s="132" t="str">
        <f>IF(女子名簿!AC30="","",30)</f>
        <v/>
      </c>
      <c r="AD30" s="132" t="str">
        <f>IF(女子名簿!AD30="","",女子名簿!AD30)</f>
        <v/>
      </c>
      <c r="AE30" s="132">
        <v>0</v>
      </c>
      <c r="AF30" s="132">
        <v>2</v>
      </c>
      <c r="AG30" s="132" t="str">
        <f>IF(女子名簿!AG30="","",70)</f>
        <v/>
      </c>
      <c r="AH30" s="132" t="str">
        <f>IF(女子名簿!AH30="","",女子名簿!AH30)</f>
        <v/>
      </c>
      <c r="AI30" s="132">
        <v>0</v>
      </c>
      <c r="AJ30" s="132">
        <v>2</v>
      </c>
    </row>
    <row r="31" spans="1:36" x14ac:dyDescent="0.25">
      <c r="A31" s="99"/>
      <c r="B31" s="132" t="str">
        <f>IF(女子名簿!B31="","",女子名簿!B31)</f>
        <v/>
      </c>
      <c r="C31" s="99"/>
      <c r="D31" s="99" t="str">
        <f>IF(女子名簿!D31="","",女子名簿!D31)</f>
        <v/>
      </c>
      <c r="E31" s="132" t="str">
        <f>IF(女子名簿!E31="","",女子名簿!E31)</f>
        <v/>
      </c>
      <c r="F31" s="132" t="str">
        <f>IF(女子名簿!F31="","",女子名簿!F31)</f>
        <v/>
      </c>
      <c r="G31" s="132" t="str">
        <f>IF(女子名簿!G31="","",女子名簿!G31)</f>
        <v/>
      </c>
      <c r="H31" s="132" t="str">
        <f>IF(女子名簿!H31="","",女子名簿!H31)</f>
        <v/>
      </c>
      <c r="I31" s="132" t="str">
        <f>IF(女子名簿!I31="","",女子名簿!I31)</f>
        <v/>
      </c>
      <c r="J31" s="132" t="str">
        <f>IF(女子名簿!J31="","",女子名簿!J31)</f>
        <v/>
      </c>
      <c r="K31" s="132">
        <f>IF(女子名簿!K31="","",女子名簿!K31)</f>
        <v>2</v>
      </c>
      <c r="L31" s="195" t="str">
        <f>IF(女子名簿!L31="","",女子名簿!L31)</f>
        <v/>
      </c>
      <c r="M31" s="195" t="str">
        <f>IF(女子名簿!M31="","",女子名簿!M31)</f>
        <v/>
      </c>
      <c r="N31" s="195" t="str">
        <f>IF(女子名簿!N31="","",女子名簿!N31)</f>
        <v/>
      </c>
      <c r="O31" s="132" t="str">
        <f>IF(女子名簿!O31="","",女子名簿!O31)</f>
        <v>島根</v>
      </c>
      <c r="P31" s="132"/>
      <c r="Q31" s="132" t="str">
        <f>IF(女子名簿!Q31="","",VLOOKUP(女子名簿!Q31,管理者シート!$G$9:$H$38,2,FALSE))</f>
        <v/>
      </c>
      <c r="R31" s="132" t="str">
        <f>IF(女子名簿!R31="","",女子名簿!R31)</f>
        <v/>
      </c>
      <c r="S31" s="132">
        <v>0</v>
      </c>
      <c r="T31" s="132">
        <v>2</v>
      </c>
      <c r="U31" s="132" t="str">
        <f>IF(女子名簿!U31="","",VLOOKUP(女子名簿!U31,管理者シート!$G$9:$H$38,2,FALSE))</f>
        <v/>
      </c>
      <c r="V31" s="132" t="str">
        <f>IF(女子名簿!V31="","",女子名簿!V31)</f>
        <v/>
      </c>
      <c r="W31" s="132">
        <v>0</v>
      </c>
      <c r="X31" s="132">
        <v>2</v>
      </c>
      <c r="Y31" s="132" t="str">
        <f>IF(女子名簿!Y31="","",VLOOKUP(女子名簿!Y31,管理者シート!$G$9:$H$23,2,FALSE))</f>
        <v/>
      </c>
      <c r="Z31" s="132" t="str">
        <f>IF(女子名簿!Z31="","",女子名簿!Z31)</f>
        <v/>
      </c>
      <c r="AA31" s="132">
        <v>0</v>
      </c>
      <c r="AB31" s="132">
        <v>2</v>
      </c>
      <c r="AC31" s="132" t="str">
        <f>IF(女子名簿!AC31="","",30)</f>
        <v/>
      </c>
      <c r="AD31" s="132" t="str">
        <f>IF(女子名簿!AD31="","",女子名簿!AD31)</f>
        <v/>
      </c>
      <c r="AE31" s="132">
        <v>0</v>
      </c>
      <c r="AF31" s="132">
        <v>2</v>
      </c>
      <c r="AG31" s="132" t="str">
        <f>IF(女子名簿!AG31="","",70)</f>
        <v/>
      </c>
      <c r="AH31" s="132" t="str">
        <f>IF(女子名簿!AH31="","",女子名簿!AH31)</f>
        <v/>
      </c>
      <c r="AI31" s="132">
        <v>0</v>
      </c>
      <c r="AJ31" s="132">
        <v>2</v>
      </c>
    </row>
    <row r="32" spans="1:36" x14ac:dyDescent="0.25">
      <c r="A32" s="99"/>
      <c r="B32" s="132" t="str">
        <f>IF(女子名簿!B32="","",女子名簿!B32)</f>
        <v/>
      </c>
      <c r="C32" s="99"/>
      <c r="D32" s="99" t="str">
        <f>IF(女子名簿!D32="","",女子名簿!D32)</f>
        <v/>
      </c>
      <c r="E32" s="132" t="str">
        <f>IF(女子名簿!E32="","",女子名簿!E32)</f>
        <v/>
      </c>
      <c r="F32" s="132" t="str">
        <f>IF(女子名簿!F32="","",女子名簿!F32)</f>
        <v/>
      </c>
      <c r="G32" s="132" t="str">
        <f>IF(女子名簿!G32="","",女子名簿!G32)</f>
        <v/>
      </c>
      <c r="H32" s="132" t="str">
        <f>IF(女子名簿!H32="","",女子名簿!H32)</f>
        <v/>
      </c>
      <c r="I32" s="132" t="str">
        <f>IF(女子名簿!I32="","",女子名簿!I32)</f>
        <v/>
      </c>
      <c r="J32" s="132" t="str">
        <f>IF(女子名簿!J32="","",女子名簿!J32)</f>
        <v/>
      </c>
      <c r="K32" s="132">
        <f>IF(女子名簿!K32="","",女子名簿!K32)</f>
        <v>2</v>
      </c>
      <c r="L32" s="195" t="str">
        <f>IF(女子名簿!L32="","",女子名簿!L32)</f>
        <v/>
      </c>
      <c r="M32" s="195" t="str">
        <f>IF(女子名簿!M32="","",女子名簿!M32)</f>
        <v/>
      </c>
      <c r="N32" s="195" t="str">
        <f>IF(女子名簿!N32="","",女子名簿!N32)</f>
        <v/>
      </c>
      <c r="O32" s="132" t="str">
        <f>IF(女子名簿!O32="","",女子名簿!O32)</f>
        <v>島根</v>
      </c>
      <c r="P32" s="132"/>
      <c r="Q32" s="132" t="str">
        <f>IF(女子名簿!Q32="","",VLOOKUP(女子名簿!Q32,管理者シート!$G$9:$H$38,2,FALSE))</f>
        <v/>
      </c>
      <c r="R32" s="132" t="str">
        <f>IF(女子名簿!R32="","",女子名簿!R32)</f>
        <v/>
      </c>
      <c r="S32" s="132">
        <v>0</v>
      </c>
      <c r="T32" s="132">
        <v>2</v>
      </c>
      <c r="U32" s="132" t="str">
        <f>IF(女子名簿!U32="","",VLOOKUP(女子名簿!U32,管理者シート!$G$9:$H$38,2,FALSE))</f>
        <v/>
      </c>
      <c r="V32" s="132" t="str">
        <f>IF(女子名簿!V32="","",女子名簿!V32)</f>
        <v/>
      </c>
      <c r="W32" s="132">
        <v>0</v>
      </c>
      <c r="X32" s="132">
        <v>2</v>
      </c>
      <c r="Y32" s="132" t="str">
        <f>IF(女子名簿!Y32="","",VLOOKUP(女子名簿!Y32,管理者シート!$G$9:$H$23,2,FALSE))</f>
        <v/>
      </c>
      <c r="Z32" s="132" t="str">
        <f>IF(女子名簿!Z32="","",女子名簿!Z32)</f>
        <v/>
      </c>
      <c r="AA32" s="132">
        <v>0</v>
      </c>
      <c r="AB32" s="132">
        <v>2</v>
      </c>
      <c r="AC32" s="132" t="str">
        <f>IF(女子名簿!AC32="","",30)</f>
        <v/>
      </c>
      <c r="AD32" s="132" t="str">
        <f>IF(女子名簿!AD32="","",女子名簿!AD32)</f>
        <v/>
      </c>
      <c r="AE32" s="132">
        <v>0</v>
      </c>
      <c r="AF32" s="132">
        <v>2</v>
      </c>
      <c r="AG32" s="132" t="str">
        <f>IF(女子名簿!AG32="","",70)</f>
        <v/>
      </c>
      <c r="AH32" s="132" t="str">
        <f>IF(女子名簿!AH32="","",女子名簿!AH32)</f>
        <v/>
      </c>
      <c r="AI32" s="132">
        <v>0</v>
      </c>
      <c r="AJ32" s="132">
        <v>2</v>
      </c>
    </row>
    <row r="33" spans="1:36" x14ac:dyDescent="0.25">
      <c r="A33" s="99"/>
      <c r="B33" s="132" t="str">
        <f>IF(女子名簿!B33="","",女子名簿!B33)</f>
        <v/>
      </c>
      <c r="C33" s="99"/>
      <c r="D33" s="99" t="str">
        <f>IF(女子名簿!D33="","",女子名簿!D33)</f>
        <v/>
      </c>
      <c r="E33" s="132" t="str">
        <f>IF(女子名簿!E33="","",女子名簿!E33)</f>
        <v/>
      </c>
      <c r="F33" s="132" t="str">
        <f>IF(女子名簿!F33="","",女子名簿!F33)</f>
        <v/>
      </c>
      <c r="G33" s="132" t="str">
        <f>IF(女子名簿!G33="","",女子名簿!G33)</f>
        <v/>
      </c>
      <c r="H33" s="132" t="str">
        <f>IF(女子名簿!H33="","",女子名簿!H33)</f>
        <v/>
      </c>
      <c r="I33" s="132" t="str">
        <f>IF(女子名簿!I33="","",女子名簿!I33)</f>
        <v/>
      </c>
      <c r="J33" s="132" t="str">
        <f>IF(女子名簿!J33="","",女子名簿!J33)</f>
        <v/>
      </c>
      <c r="K33" s="132">
        <f>IF(女子名簿!K33="","",女子名簿!K33)</f>
        <v>2</v>
      </c>
      <c r="L33" s="195" t="str">
        <f>IF(女子名簿!L33="","",女子名簿!L33)</f>
        <v/>
      </c>
      <c r="M33" s="195" t="str">
        <f>IF(女子名簿!M33="","",女子名簿!M33)</f>
        <v/>
      </c>
      <c r="N33" s="195" t="str">
        <f>IF(女子名簿!N33="","",女子名簿!N33)</f>
        <v/>
      </c>
      <c r="O33" s="132" t="str">
        <f>IF(女子名簿!O33="","",女子名簿!O33)</f>
        <v>島根</v>
      </c>
      <c r="P33" s="132"/>
      <c r="Q33" s="132" t="str">
        <f>IF(女子名簿!Q33="","",VLOOKUP(女子名簿!Q33,管理者シート!$G$9:$H$38,2,FALSE))</f>
        <v/>
      </c>
      <c r="R33" s="132" t="str">
        <f>IF(女子名簿!R33="","",女子名簿!R33)</f>
        <v/>
      </c>
      <c r="S33" s="132">
        <v>0</v>
      </c>
      <c r="T33" s="132">
        <v>2</v>
      </c>
      <c r="U33" s="132" t="str">
        <f>IF(女子名簿!U33="","",VLOOKUP(女子名簿!U33,管理者シート!$G$9:$H$38,2,FALSE))</f>
        <v/>
      </c>
      <c r="V33" s="132" t="str">
        <f>IF(女子名簿!V33="","",女子名簿!V33)</f>
        <v/>
      </c>
      <c r="W33" s="132">
        <v>0</v>
      </c>
      <c r="X33" s="132">
        <v>2</v>
      </c>
      <c r="Y33" s="132" t="str">
        <f>IF(女子名簿!Y33="","",VLOOKUP(女子名簿!Y33,管理者シート!$G$9:$H$23,2,FALSE))</f>
        <v/>
      </c>
      <c r="Z33" s="132" t="str">
        <f>IF(女子名簿!Z33="","",女子名簿!Z33)</f>
        <v/>
      </c>
      <c r="AA33" s="132">
        <v>0</v>
      </c>
      <c r="AB33" s="132">
        <v>2</v>
      </c>
      <c r="AC33" s="132" t="str">
        <f>IF(女子名簿!AC33="","",30)</f>
        <v/>
      </c>
      <c r="AD33" s="132" t="str">
        <f>IF(女子名簿!AD33="","",女子名簿!AD33)</f>
        <v/>
      </c>
      <c r="AE33" s="132">
        <v>0</v>
      </c>
      <c r="AF33" s="132">
        <v>2</v>
      </c>
      <c r="AG33" s="132" t="str">
        <f>IF(女子名簿!AG33="","",70)</f>
        <v/>
      </c>
      <c r="AH33" s="132" t="str">
        <f>IF(女子名簿!AH33="","",女子名簿!AH33)</f>
        <v/>
      </c>
      <c r="AI33" s="132">
        <v>0</v>
      </c>
      <c r="AJ33" s="132">
        <v>2</v>
      </c>
    </row>
    <row r="34" spans="1:36" x14ac:dyDescent="0.25">
      <c r="A34" s="99"/>
      <c r="B34" s="132" t="str">
        <f>IF(女子名簿!B34="","",女子名簿!B34)</f>
        <v/>
      </c>
      <c r="C34" s="99"/>
      <c r="D34" s="99" t="str">
        <f>IF(女子名簿!D34="","",女子名簿!D34)</f>
        <v/>
      </c>
      <c r="E34" s="132" t="str">
        <f>IF(女子名簿!E34="","",女子名簿!E34)</f>
        <v/>
      </c>
      <c r="F34" s="132" t="str">
        <f>IF(女子名簿!F34="","",女子名簿!F34)</f>
        <v/>
      </c>
      <c r="G34" s="132" t="str">
        <f>IF(女子名簿!G34="","",女子名簿!G34)</f>
        <v/>
      </c>
      <c r="H34" s="132" t="str">
        <f>IF(女子名簿!H34="","",女子名簿!H34)</f>
        <v/>
      </c>
      <c r="I34" s="132" t="str">
        <f>IF(女子名簿!I34="","",女子名簿!I34)</f>
        <v/>
      </c>
      <c r="J34" s="132" t="str">
        <f>IF(女子名簿!J34="","",女子名簿!J34)</f>
        <v/>
      </c>
      <c r="K34" s="132">
        <f>IF(女子名簿!K34="","",女子名簿!K34)</f>
        <v>2</v>
      </c>
      <c r="L34" s="195" t="str">
        <f>IF(女子名簿!L34="","",女子名簿!L34)</f>
        <v/>
      </c>
      <c r="M34" s="195" t="str">
        <f>IF(女子名簿!M34="","",女子名簿!M34)</f>
        <v/>
      </c>
      <c r="N34" s="195" t="str">
        <f>IF(女子名簿!N34="","",女子名簿!N34)</f>
        <v/>
      </c>
      <c r="O34" s="132" t="str">
        <f>IF(女子名簿!O34="","",女子名簿!O34)</f>
        <v>島根</v>
      </c>
      <c r="P34" s="132"/>
      <c r="Q34" s="132" t="str">
        <f>IF(女子名簿!Q34="","",VLOOKUP(女子名簿!Q34,管理者シート!$G$9:$H$38,2,FALSE))</f>
        <v/>
      </c>
      <c r="R34" s="132" t="str">
        <f>IF(女子名簿!R34="","",女子名簿!R34)</f>
        <v/>
      </c>
      <c r="S34" s="132">
        <v>0</v>
      </c>
      <c r="T34" s="132">
        <v>2</v>
      </c>
      <c r="U34" s="132" t="str">
        <f>IF(女子名簿!U34="","",VLOOKUP(女子名簿!U34,管理者シート!$G$9:$H$38,2,FALSE))</f>
        <v/>
      </c>
      <c r="V34" s="132" t="str">
        <f>IF(女子名簿!V34="","",女子名簿!V34)</f>
        <v/>
      </c>
      <c r="W34" s="132">
        <v>0</v>
      </c>
      <c r="X34" s="132">
        <v>2</v>
      </c>
      <c r="Y34" s="132" t="str">
        <f>IF(女子名簿!Y34="","",VLOOKUP(女子名簿!Y34,管理者シート!$G$9:$H$23,2,FALSE))</f>
        <v/>
      </c>
      <c r="Z34" s="132" t="str">
        <f>IF(女子名簿!Z34="","",女子名簿!Z34)</f>
        <v/>
      </c>
      <c r="AA34" s="132">
        <v>0</v>
      </c>
      <c r="AB34" s="132">
        <v>2</v>
      </c>
      <c r="AC34" s="132" t="str">
        <f>IF(女子名簿!AC34="","",30)</f>
        <v/>
      </c>
      <c r="AD34" s="132" t="str">
        <f>IF(女子名簿!AD34="","",女子名簿!AD34)</f>
        <v/>
      </c>
      <c r="AE34" s="132">
        <v>0</v>
      </c>
      <c r="AF34" s="132">
        <v>2</v>
      </c>
      <c r="AG34" s="132" t="str">
        <f>IF(女子名簿!AG34="","",70)</f>
        <v/>
      </c>
      <c r="AH34" s="132" t="str">
        <f>IF(女子名簿!AH34="","",女子名簿!AH34)</f>
        <v/>
      </c>
      <c r="AI34" s="132">
        <v>0</v>
      </c>
      <c r="AJ34" s="132">
        <v>2</v>
      </c>
    </row>
    <row r="35" spans="1:36" x14ac:dyDescent="0.25">
      <c r="A35" s="99"/>
      <c r="B35" s="132" t="str">
        <f>IF(女子名簿!B35="","",女子名簿!B35)</f>
        <v/>
      </c>
      <c r="C35" s="99"/>
      <c r="D35" s="99" t="str">
        <f>IF(女子名簿!D35="","",女子名簿!D35)</f>
        <v/>
      </c>
      <c r="E35" s="132" t="str">
        <f>IF(女子名簿!E35="","",女子名簿!E35)</f>
        <v/>
      </c>
      <c r="F35" s="132" t="str">
        <f>IF(女子名簿!F35="","",女子名簿!F35)</f>
        <v/>
      </c>
      <c r="G35" s="132" t="str">
        <f>IF(女子名簿!G35="","",女子名簿!G35)</f>
        <v/>
      </c>
      <c r="H35" s="132" t="str">
        <f>IF(女子名簿!H35="","",女子名簿!H35)</f>
        <v/>
      </c>
      <c r="I35" s="132" t="str">
        <f>IF(女子名簿!I35="","",女子名簿!I35)</f>
        <v/>
      </c>
      <c r="J35" s="132" t="str">
        <f>IF(女子名簿!J35="","",女子名簿!J35)</f>
        <v/>
      </c>
      <c r="K35" s="132">
        <f>IF(女子名簿!K35="","",女子名簿!K35)</f>
        <v>2</v>
      </c>
      <c r="L35" s="195" t="str">
        <f>IF(女子名簿!L35="","",女子名簿!L35)</f>
        <v/>
      </c>
      <c r="M35" s="195" t="str">
        <f>IF(女子名簿!M35="","",女子名簿!M35)</f>
        <v/>
      </c>
      <c r="N35" s="195" t="str">
        <f>IF(女子名簿!N35="","",女子名簿!N35)</f>
        <v/>
      </c>
      <c r="O35" s="132" t="str">
        <f>IF(女子名簿!O35="","",女子名簿!O35)</f>
        <v>島根</v>
      </c>
      <c r="P35" s="132"/>
      <c r="Q35" s="132" t="str">
        <f>IF(女子名簿!Q35="","",VLOOKUP(女子名簿!Q35,管理者シート!$G$9:$H$38,2,FALSE))</f>
        <v/>
      </c>
      <c r="R35" s="132" t="str">
        <f>IF(女子名簿!R35="","",女子名簿!R35)</f>
        <v/>
      </c>
      <c r="S35" s="132">
        <v>0</v>
      </c>
      <c r="T35" s="132">
        <v>2</v>
      </c>
      <c r="U35" s="132" t="str">
        <f>IF(女子名簿!U35="","",VLOOKUP(女子名簿!U35,管理者シート!$G$9:$H$38,2,FALSE))</f>
        <v/>
      </c>
      <c r="V35" s="132" t="str">
        <f>IF(女子名簿!V35="","",女子名簿!V35)</f>
        <v/>
      </c>
      <c r="W35" s="132">
        <v>0</v>
      </c>
      <c r="X35" s="132">
        <v>2</v>
      </c>
      <c r="Y35" s="132" t="str">
        <f>IF(女子名簿!Y35="","",VLOOKUP(女子名簿!Y35,管理者シート!$G$9:$H$23,2,FALSE))</f>
        <v/>
      </c>
      <c r="Z35" s="132" t="str">
        <f>IF(女子名簿!Z35="","",女子名簿!Z35)</f>
        <v/>
      </c>
      <c r="AA35" s="132">
        <v>0</v>
      </c>
      <c r="AB35" s="132">
        <v>2</v>
      </c>
      <c r="AC35" s="132" t="str">
        <f>IF(女子名簿!AC35="","",30)</f>
        <v/>
      </c>
      <c r="AD35" s="132" t="str">
        <f>IF(女子名簿!AD35="","",女子名簿!AD35)</f>
        <v/>
      </c>
      <c r="AE35" s="132">
        <v>0</v>
      </c>
      <c r="AF35" s="132">
        <v>2</v>
      </c>
      <c r="AG35" s="132" t="str">
        <f>IF(女子名簿!AG35="","",70)</f>
        <v/>
      </c>
      <c r="AH35" s="132" t="str">
        <f>IF(女子名簿!AH35="","",女子名簿!AH35)</f>
        <v/>
      </c>
      <c r="AI35" s="132">
        <v>0</v>
      </c>
      <c r="AJ35" s="132">
        <v>2</v>
      </c>
    </row>
    <row r="36" spans="1:36" x14ac:dyDescent="0.25">
      <c r="A36" s="99"/>
      <c r="B36" s="132" t="str">
        <f>IF(女子名簿!B36="","",女子名簿!B36)</f>
        <v/>
      </c>
      <c r="C36" s="99"/>
      <c r="D36" s="99" t="str">
        <f>IF(女子名簿!D36="","",女子名簿!D36)</f>
        <v/>
      </c>
      <c r="E36" s="132" t="str">
        <f>IF(女子名簿!E36="","",女子名簿!E36)</f>
        <v/>
      </c>
      <c r="F36" s="132" t="str">
        <f>IF(女子名簿!F36="","",女子名簿!F36)</f>
        <v/>
      </c>
      <c r="G36" s="132" t="str">
        <f>IF(女子名簿!G36="","",女子名簿!G36)</f>
        <v/>
      </c>
      <c r="H36" s="132" t="str">
        <f>IF(女子名簿!H36="","",女子名簿!H36)</f>
        <v/>
      </c>
      <c r="I36" s="132" t="str">
        <f>IF(女子名簿!I36="","",女子名簿!I36)</f>
        <v/>
      </c>
      <c r="J36" s="132" t="str">
        <f>IF(女子名簿!J36="","",女子名簿!J36)</f>
        <v/>
      </c>
      <c r="K36" s="132">
        <f>IF(女子名簿!K36="","",女子名簿!K36)</f>
        <v>2</v>
      </c>
      <c r="L36" s="195" t="str">
        <f>IF(女子名簿!L36="","",女子名簿!L36)</f>
        <v/>
      </c>
      <c r="M36" s="195" t="str">
        <f>IF(女子名簿!M36="","",女子名簿!M36)</f>
        <v/>
      </c>
      <c r="N36" s="195" t="str">
        <f>IF(女子名簿!N36="","",女子名簿!N36)</f>
        <v/>
      </c>
      <c r="O36" s="132" t="str">
        <f>IF(女子名簿!O36="","",女子名簿!O36)</f>
        <v>島根</v>
      </c>
      <c r="P36" s="132"/>
      <c r="Q36" s="132" t="str">
        <f>IF(女子名簿!Q36="","",VLOOKUP(女子名簿!Q36,管理者シート!$G$9:$H$38,2,FALSE))</f>
        <v/>
      </c>
      <c r="R36" s="132" t="str">
        <f>IF(女子名簿!R36="","",女子名簿!R36)</f>
        <v/>
      </c>
      <c r="S36" s="132">
        <v>0</v>
      </c>
      <c r="T36" s="132">
        <v>2</v>
      </c>
      <c r="U36" s="132" t="str">
        <f>IF(女子名簿!U36="","",VLOOKUP(女子名簿!U36,管理者シート!$G$9:$H$38,2,FALSE))</f>
        <v/>
      </c>
      <c r="V36" s="132" t="str">
        <f>IF(女子名簿!V36="","",女子名簿!V36)</f>
        <v/>
      </c>
      <c r="W36" s="132">
        <v>0</v>
      </c>
      <c r="X36" s="132">
        <v>2</v>
      </c>
      <c r="Y36" s="132" t="str">
        <f>IF(女子名簿!Y36="","",VLOOKUP(女子名簿!Y36,管理者シート!$G$9:$H$23,2,FALSE))</f>
        <v/>
      </c>
      <c r="Z36" s="132" t="str">
        <f>IF(女子名簿!Z36="","",女子名簿!Z36)</f>
        <v/>
      </c>
      <c r="AA36" s="132">
        <v>0</v>
      </c>
      <c r="AB36" s="132">
        <v>2</v>
      </c>
      <c r="AC36" s="132" t="str">
        <f>IF(女子名簿!AC36="","",30)</f>
        <v/>
      </c>
      <c r="AD36" s="132" t="str">
        <f>IF(女子名簿!AD36="","",女子名簿!AD36)</f>
        <v/>
      </c>
      <c r="AE36" s="132">
        <v>0</v>
      </c>
      <c r="AF36" s="132">
        <v>2</v>
      </c>
      <c r="AG36" s="132" t="str">
        <f>IF(女子名簿!AG36="","",70)</f>
        <v/>
      </c>
      <c r="AH36" s="132" t="str">
        <f>IF(女子名簿!AH36="","",女子名簿!AH36)</f>
        <v/>
      </c>
      <c r="AI36" s="132">
        <v>0</v>
      </c>
      <c r="AJ36" s="132">
        <v>2</v>
      </c>
    </row>
    <row r="37" spans="1:36" x14ac:dyDescent="0.25">
      <c r="A37" s="99"/>
      <c r="B37" s="132" t="str">
        <f>IF(女子名簿!B37="","",女子名簿!B37)</f>
        <v/>
      </c>
      <c r="C37" s="99"/>
      <c r="D37" s="99" t="str">
        <f>IF(女子名簿!D37="","",女子名簿!D37)</f>
        <v/>
      </c>
      <c r="E37" s="132" t="str">
        <f>IF(女子名簿!E37="","",女子名簿!E37)</f>
        <v/>
      </c>
      <c r="F37" s="132" t="str">
        <f>IF(女子名簿!F37="","",女子名簿!F37)</f>
        <v/>
      </c>
      <c r="G37" s="132" t="str">
        <f>IF(女子名簿!G37="","",女子名簿!G37)</f>
        <v/>
      </c>
      <c r="H37" s="132" t="str">
        <f>IF(女子名簿!H37="","",女子名簿!H37)</f>
        <v/>
      </c>
      <c r="I37" s="132" t="str">
        <f>IF(女子名簿!I37="","",女子名簿!I37)</f>
        <v/>
      </c>
      <c r="J37" s="132" t="str">
        <f>IF(女子名簿!J37="","",女子名簿!J37)</f>
        <v/>
      </c>
      <c r="K37" s="132">
        <f>IF(女子名簿!K37="","",女子名簿!K37)</f>
        <v>2</v>
      </c>
      <c r="L37" s="195" t="str">
        <f>IF(女子名簿!L37="","",女子名簿!L37)</f>
        <v/>
      </c>
      <c r="M37" s="195" t="str">
        <f>IF(女子名簿!M37="","",女子名簿!M37)</f>
        <v/>
      </c>
      <c r="N37" s="195" t="str">
        <f>IF(女子名簿!N37="","",女子名簿!N37)</f>
        <v/>
      </c>
      <c r="O37" s="132" t="str">
        <f>IF(女子名簿!O37="","",女子名簿!O37)</f>
        <v>島根</v>
      </c>
      <c r="P37" s="132"/>
      <c r="Q37" s="132" t="str">
        <f>IF(女子名簿!Q37="","",VLOOKUP(女子名簿!Q37,管理者シート!$G$9:$H$38,2,FALSE))</f>
        <v/>
      </c>
      <c r="R37" s="132" t="str">
        <f>IF(女子名簿!R37="","",女子名簿!R37)</f>
        <v/>
      </c>
      <c r="S37" s="132">
        <v>0</v>
      </c>
      <c r="T37" s="132">
        <v>2</v>
      </c>
      <c r="U37" s="132" t="str">
        <f>IF(女子名簿!U37="","",VLOOKUP(女子名簿!U37,管理者シート!$G$9:$H$38,2,FALSE))</f>
        <v/>
      </c>
      <c r="V37" s="132" t="str">
        <f>IF(女子名簿!V37="","",女子名簿!V37)</f>
        <v/>
      </c>
      <c r="W37" s="132">
        <v>0</v>
      </c>
      <c r="X37" s="132">
        <v>2</v>
      </c>
      <c r="Y37" s="132" t="str">
        <f>IF(女子名簿!Y37="","",VLOOKUP(女子名簿!Y37,管理者シート!$G$9:$H$23,2,FALSE))</f>
        <v/>
      </c>
      <c r="Z37" s="132" t="str">
        <f>IF(女子名簿!Z37="","",女子名簿!Z37)</f>
        <v/>
      </c>
      <c r="AA37" s="132">
        <v>0</v>
      </c>
      <c r="AB37" s="132">
        <v>2</v>
      </c>
      <c r="AC37" s="132" t="str">
        <f>IF(女子名簿!AC37="","",30)</f>
        <v/>
      </c>
      <c r="AD37" s="132" t="str">
        <f>IF(女子名簿!AD37="","",女子名簿!AD37)</f>
        <v/>
      </c>
      <c r="AE37" s="132">
        <v>0</v>
      </c>
      <c r="AF37" s="132">
        <v>2</v>
      </c>
      <c r="AG37" s="132" t="str">
        <f>IF(女子名簿!AG37="","",70)</f>
        <v/>
      </c>
      <c r="AH37" s="132" t="str">
        <f>IF(女子名簿!AH37="","",女子名簿!AH37)</f>
        <v/>
      </c>
      <c r="AI37" s="132">
        <v>0</v>
      </c>
      <c r="AJ37" s="132">
        <v>2</v>
      </c>
    </row>
    <row r="38" spans="1:36" x14ac:dyDescent="0.25">
      <c r="A38" s="99"/>
      <c r="B38" s="132" t="str">
        <f>IF(女子名簿!B38="","",女子名簿!B38)</f>
        <v/>
      </c>
      <c r="C38" s="99"/>
      <c r="D38" s="99" t="str">
        <f>IF(女子名簿!D38="","",女子名簿!D38)</f>
        <v/>
      </c>
      <c r="E38" s="132" t="str">
        <f>IF(女子名簿!E38="","",女子名簿!E38)</f>
        <v/>
      </c>
      <c r="F38" s="132" t="str">
        <f>IF(女子名簿!F38="","",女子名簿!F38)</f>
        <v/>
      </c>
      <c r="G38" s="132" t="str">
        <f>IF(女子名簿!G38="","",女子名簿!G38)</f>
        <v/>
      </c>
      <c r="H38" s="132" t="str">
        <f>IF(女子名簿!H38="","",女子名簿!H38)</f>
        <v/>
      </c>
      <c r="I38" s="132" t="str">
        <f>IF(女子名簿!I38="","",女子名簿!I38)</f>
        <v/>
      </c>
      <c r="J38" s="132" t="str">
        <f>IF(女子名簿!J38="","",女子名簿!J38)</f>
        <v/>
      </c>
      <c r="K38" s="132">
        <f>IF(女子名簿!K38="","",女子名簿!K38)</f>
        <v>2</v>
      </c>
      <c r="L38" s="195" t="str">
        <f>IF(女子名簿!L38="","",女子名簿!L38)</f>
        <v/>
      </c>
      <c r="M38" s="195" t="str">
        <f>IF(女子名簿!M38="","",女子名簿!M38)</f>
        <v/>
      </c>
      <c r="N38" s="195" t="str">
        <f>IF(女子名簿!N38="","",女子名簿!N38)</f>
        <v/>
      </c>
      <c r="O38" s="132" t="str">
        <f>IF(女子名簿!O38="","",女子名簿!O38)</f>
        <v>島根</v>
      </c>
      <c r="P38" s="132"/>
      <c r="Q38" s="132" t="str">
        <f>IF(女子名簿!Q38="","",VLOOKUP(女子名簿!Q38,管理者シート!$G$9:$H$38,2,FALSE))</f>
        <v/>
      </c>
      <c r="R38" s="132" t="str">
        <f>IF(女子名簿!R38="","",女子名簿!R38)</f>
        <v/>
      </c>
      <c r="S38" s="132">
        <v>0</v>
      </c>
      <c r="T38" s="132">
        <v>2</v>
      </c>
      <c r="U38" s="132" t="str">
        <f>IF(女子名簿!U38="","",VLOOKUP(女子名簿!U38,管理者シート!$G$9:$H$38,2,FALSE))</f>
        <v/>
      </c>
      <c r="V38" s="132" t="str">
        <f>IF(女子名簿!V38="","",女子名簿!V38)</f>
        <v/>
      </c>
      <c r="W38" s="132">
        <v>0</v>
      </c>
      <c r="X38" s="132">
        <v>2</v>
      </c>
      <c r="Y38" s="132" t="str">
        <f>IF(女子名簿!Y38="","",VLOOKUP(女子名簿!Y38,管理者シート!$G$9:$H$23,2,FALSE))</f>
        <v/>
      </c>
      <c r="Z38" s="132" t="str">
        <f>IF(女子名簿!Z38="","",女子名簿!Z38)</f>
        <v/>
      </c>
      <c r="AA38" s="132">
        <v>0</v>
      </c>
      <c r="AB38" s="132">
        <v>2</v>
      </c>
      <c r="AC38" s="132" t="str">
        <f>IF(女子名簿!AC38="","",30)</f>
        <v/>
      </c>
      <c r="AD38" s="132" t="str">
        <f>IF(女子名簿!AD38="","",女子名簿!AD38)</f>
        <v/>
      </c>
      <c r="AE38" s="132">
        <v>0</v>
      </c>
      <c r="AF38" s="132">
        <v>2</v>
      </c>
      <c r="AG38" s="132" t="str">
        <f>IF(女子名簿!AG38="","",70)</f>
        <v/>
      </c>
      <c r="AH38" s="132" t="str">
        <f>IF(女子名簿!AH38="","",女子名簿!AH38)</f>
        <v/>
      </c>
      <c r="AI38" s="132">
        <v>0</v>
      </c>
      <c r="AJ38" s="132">
        <v>2</v>
      </c>
    </row>
    <row r="39" spans="1:36" x14ac:dyDescent="0.25">
      <c r="A39" s="99"/>
      <c r="B39" s="132" t="str">
        <f>IF(女子名簿!B39="","",女子名簿!B39)</f>
        <v/>
      </c>
      <c r="C39" s="99"/>
      <c r="D39" s="99" t="str">
        <f>IF(女子名簿!D39="","",女子名簿!D39)</f>
        <v/>
      </c>
      <c r="E39" s="132" t="str">
        <f>IF(女子名簿!E39="","",女子名簿!E39)</f>
        <v/>
      </c>
      <c r="F39" s="132" t="str">
        <f>IF(女子名簿!F39="","",女子名簿!F39)</f>
        <v/>
      </c>
      <c r="G39" s="132" t="str">
        <f>IF(女子名簿!G39="","",女子名簿!G39)</f>
        <v/>
      </c>
      <c r="H39" s="132" t="str">
        <f>IF(女子名簿!H39="","",女子名簿!H39)</f>
        <v/>
      </c>
      <c r="I39" s="132" t="str">
        <f>IF(女子名簿!I39="","",女子名簿!I39)</f>
        <v/>
      </c>
      <c r="J39" s="132" t="str">
        <f>IF(女子名簿!J39="","",女子名簿!J39)</f>
        <v/>
      </c>
      <c r="K39" s="132">
        <f>IF(女子名簿!K39="","",女子名簿!K39)</f>
        <v>2</v>
      </c>
      <c r="L39" s="195" t="str">
        <f>IF(女子名簿!L39="","",女子名簿!L39)</f>
        <v/>
      </c>
      <c r="M39" s="195" t="str">
        <f>IF(女子名簿!M39="","",女子名簿!M39)</f>
        <v/>
      </c>
      <c r="N39" s="195" t="str">
        <f>IF(女子名簿!N39="","",女子名簿!N39)</f>
        <v/>
      </c>
      <c r="O39" s="132" t="str">
        <f>IF(女子名簿!O39="","",女子名簿!O39)</f>
        <v>島根</v>
      </c>
      <c r="P39" s="132"/>
      <c r="Q39" s="132" t="str">
        <f>IF(女子名簿!Q39="","",VLOOKUP(女子名簿!Q39,管理者シート!$G$9:$H$38,2,FALSE))</f>
        <v/>
      </c>
      <c r="R39" s="132" t="str">
        <f>IF(女子名簿!R39="","",女子名簿!R39)</f>
        <v/>
      </c>
      <c r="S39" s="132">
        <v>0</v>
      </c>
      <c r="T39" s="132">
        <v>2</v>
      </c>
      <c r="U39" s="132" t="str">
        <f>IF(女子名簿!U39="","",VLOOKUP(女子名簿!U39,管理者シート!$G$9:$H$38,2,FALSE))</f>
        <v/>
      </c>
      <c r="V39" s="132" t="str">
        <f>IF(女子名簿!V39="","",女子名簿!V39)</f>
        <v/>
      </c>
      <c r="W39" s="132">
        <v>0</v>
      </c>
      <c r="X39" s="132">
        <v>2</v>
      </c>
      <c r="Y39" s="132" t="str">
        <f>IF(女子名簿!Y39="","",VLOOKUP(女子名簿!Y39,管理者シート!$G$9:$H$23,2,FALSE))</f>
        <v/>
      </c>
      <c r="Z39" s="132" t="str">
        <f>IF(女子名簿!Z39="","",女子名簿!Z39)</f>
        <v/>
      </c>
      <c r="AA39" s="132">
        <v>0</v>
      </c>
      <c r="AB39" s="132">
        <v>2</v>
      </c>
      <c r="AC39" s="132" t="str">
        <f>IF(女子名簿!AC39="","",30)</f>
        <v/>
      </c>
      <c r="AD39" s="132" t="str">
        <f>IF(女子名簿!AD39="","",女子名簿!AD39)</f>
        <v/>
      </c>
      <c r="AE39" s="132">
        <v>0</v>
      </c>
      <c r="AF39" s="132">
        <v>2</v>
      </c>
      <c r="AG39" s="132" t="str">
        <f>IF(女子名簿!AG39="","",70)</f>
        <v/>
      </c>
      <c r="AH39" s="132" t="str">
        <f>IF(女子名簿!AH39="","",女子名簿!AH39)</f>
        <v/>
      </c>
      <c r="AI39" s="132">
        <v>0</v>
      </c>
      <c r="AJ39" s="132">
        <v>2</v>
      </c>
    </row>
    <row r="40" spans="1:36" x14ac:dyDescent="0.25">
      <c r="A40" s="99"/>
      <c r="B40" s="132" t="str">
        <f>IF(女子名簿!B40="","",女子名簿!B40)</f>
        <v/>
      </c>
      <c r="C40" s="99"/>
      <c r="D40" s="99" t="str">
        <f>IF(女子名簿!D40="","",女子名簿!D40)</f>
        <v/>
      </c>
      <c r="E40" s="132" t="str">
        <f>IF(女子名簿!E40="","",女子名簿!E40)</f>
        <v/>
      </c>
      <c r="F40" s="132" t="str">
        <f>IF(女子名簿!F40="","",女子名簿!F40)</f>
        <v/>
      </c>
      <c r="G40" s="132" t="str">
        <f>IF(女子名簿!G40="","",女子名簿!G40)</f>
        <v/>
      </c>
      <c r="H40" s="132" t="str">
        <f>IF(女子名簿!H40="","",女子名簿!H40)</f>
        <v/>
      </c>
      <c r="I40" s="132" t="str">
        <f>IF(女子名簿!I40="","",女子名簿!I40)</f>
        <v/>
      </c>
      <c r="J40" s="132" t="str">
        <f>IF(女子名簿!J40="","",女子名簿!J40)</f>
        <v/>
      </c>
      <c r="K40" s="132">
        <f>IF(女子名簿!K40="","",女子名簿!K40)</f>
        <v>2</v>
      </c>
      <c r="L40" s="195" t="str">
        <f>IF(女子名簿!L40="","",女子名簿!L40)</f>
        <v/>
      </c>
      <c r="M40" s="195" t="str">
        <f>IF(女子名簿!M40="","",女子名簿!M40)</f>
        <v/>
      </c>
      <c r="N40" s="195" t="str">
        <f>IF(女子名簿!N40="","",女子名簿!N40)</f>
        <v/>
      </c>
      <c r="O40" s="132" t="str">
        <f>IF(女子名簿!O40="","",女子名簿!O40)</f>
        <v>島根</v>
      </c>
      <c r="P40" s="132"/>
      <c r="Q40" s="132" t="str">
        <f>IF(女子名簿!Q40="","",VLOOKUP(女子名簿!Q40,管理者シート!$G$9:$H$38,2,FALSE))</f>
        <v/>
      </c>
      <c r="R40" s="132" t="str">
        <f>IF(女子名簿!R40="","",女子名簿!R40)</f>
        <v/>
      </c>
      <c r="S40" s="132">
        <v>0</v>
      </c>
      <c r="T40" s="132">
        <v>2</v>
      </c>
      <c r="U40" s="132" t="str">
        <f>IF(女子名簿!U40="","",VLOOKUP(女子名簿!U40,管理者シート!$G$9:$H$38,2,FALSE))</f>
        <v/>
      </c>
      <c r="V40" s="132" t="str">
        <f>IF(女子名簿!V40="","",女子名簿!V40)</f>
        <v/>
      </c>
      <c r="W40" s="132">
        <v>0</v>
      </c>
      <c r="X40" s="132">
        <v>2</v>
      </c>
      <c r="Y40" s="132" t="str">
        <f>IF(女子名簿!Y40="","",VLOOKUP(女子名簿!Y40,管理者シート!$G$9:$H$23,2,FALSE))</f>
        <v/>
      </c>
      <c r="Z40" s="132" t="str">
        <f>IF(女子名簿!Z40="","",女子名簿!Z40)</f>
        <v/>
      </c>
      <c r="AA40" s="132">
        <v>0</v>
      </c>
      <c r="AB40" s="132">
        <v>2</v>
      </c>
      <c r="AC40" s="132" t="str">
        <f>IF(女子名簿!AC40="","",30)</f>
        <v/>
      </c>
      <c r="AD40" s="132" t="str">
        <f>IF(女子名簿!AD40="","",女子名簿!AD40)</f>
        <v/>
      </c>
      <c r="AE40" s="132">
        <v>0</v>
      </c>
      <c r="AF40" s="132">
        <v>2</v>
      </c>
      <c r="AG40" s="132" t="str">
        <f>IF(女子名簿!AG40="","",70)</f>
        <v/>
      </c>
      <c r="AH40" s="132" t="str">
        <f>IF(女子名簿!AH40="","",女子名簿!AH40)</f>
        <v/>
      </c>
      <c r="AI40" s="132">
        <v>0</v>
      </c>
      <c r="AJ40" s="132">
        <v>2</v>
      </c>
    </row>
    <row r="41" spans="1:36" x14ac:dyDescent="0.25">
      <c r="A41" s="99"/>
      <c r="B41" s="132" t="str">
        <f>IF(女子名簿!B41="","",女子名簿!B41)</f>
        <v/>
      </c>
      <c r="C41" s="99"/>
      <c r="D41" s="99" t="str">
        <f>IF(女子名簿!D41="","",女子名簿!D41)</f>
        <v/>
      </c>
      <c r="E41" s="132" t="str">
        <f>IF(女子名簿!E41="","",女子名簿!E41)</f>
        <v/>
      </c>
      <c r="F41" s="132" t="str">
        <f>IF(女子名簿!F41="","",女子名簿!F41)</f>
        <v/>
      </c>
      <c r="G41" s="132" t="str">
        <f>IF(女子名簿!G41="","",女子名簿!G41)</f>
        <v/>
      </c>
      <c r="H41" s="132" t="str">
        <f>IF(女子名簿!H41="","",女子名簿!H41)</f>
        <v/>
      </c>
      <c r="I41" s="132" t="str">
        <f>IF(女子名簿!I41="","",女子名簿!I41)</f>
        <v/>
      </c>
      <c r="J41" s="132" t="str">
        <f>IF(女子名簿!J41="","",女子名簿!J41)</f>
        <v/>
      </c>
      <c r="K41" s="132">
        <f>IF(女子名簿!K41="","",女子名簿!K41)</f>
        <v>2</v>
      </c>
      <c r="L41" s="195" t="str">
        <f>IF(女子名簿!L41="","",女子名簿!L41)</f>
        <v/>
      </c>
      <c r="M41" s="195" t="str">
        <f>IF(女子名簿!M41="","",女子名簿!M41)</f>
        <v/>
      </c>
      <c r="N41" s="195" t="str">
        <f>IF(女子名簿!N41="","",女子名簿!N41)</f>
        <v/>
      </c>
      <c r="O41" s="132" t="str">
        <f>IF(女子名簿!O41="","",女子名簿!O41)</f>
        <v>島根</v>
      </c>
      <c r="P41" s="132"/>
      <c r="Q41" s="132" t="str">
        <f>IF(女子名簿!Q41="","",VLOOKUP(女子名簿!Q41,管理者シート!$G$9:$H$38,2,FALSE))</f>
        <v/>
      </c>
      <c r="R41" s="132" t="str">
        <f>IF(女子名簿!R41="","",女子名簿!R41)</f>
        <v/>
      </c>
      <c r="S41" s="132">
        <v>0</v>
      </c>
      <c r="T41" s="132">
        <v>2</v>
      </c>
      <c r="U41" s="132" t="str">
        <f>IF(女子名簿!U41="","",VLOOKUP(女子名簿!U41,管理者シート!$G$9:$H$38,2,FALSE))</f>
        <v/>
      </c>
      <c r="V41" s="132" t="str">
        <f>IF(女子名簿!V41="","",女子名簿!V41)</f>
        <v/>
      </c>
      <c r="W41" s="132">
        <v>0</v>
      </c>
      <c r="X41" s="132">
        <v>2</v>
      </c>
      <c r="Y41" s="132" t="str">
        <f>IF(女子名簿!Y41="","",VLOOKUP(女子名簿!Y41,管理者シート!$G$9:$H$23,2,FALSE))</f>
        <v/>
      </c>
      <c r="Z41" s="132" t="str">
        <f>IF(女子名簿!Z41="","",女子名簿!Z41)</f>
        <v/>
      </c>
      <c r="AA41" s="132">
        <v>0</v>
      </c>
      <c r="AB41" s="132">
        <v>2</v>
      </c>
      <c r="AC41" s="132" t="str">
        <f>IF(女子名簿!AC41="","",30)</f>
        <v/>
      </c>
      <c r="AD41" s="132" t="str">
        <f>IF(女子名簿!AD41="","",女子名簿!AD41)</f>
        <v/>
      </c>
      <c r="AE41" s="132">
        <v>0</v>
      </c>
      <c r="AF41" s="132">
        <v>2</v>
      </c>
      <c r="AG41" s="132" t="str">
        <f>IF(女子名簿!AG41="","",70)</f>
        <v/>
      </c>
      <c r="AH41" s="132" t="str">
        <f>IF(女子名簿!AH41="","",女子名簿!AH41)</f>
        <v/>
      </c>
      <c r="AI41" s="132">
        <v>0</v>
      </c>
      <c r="AJ41" s="132">
        <v>2</v>
      </c>
    </row>
    <row r="42" spans="1:36" x14ac:dyDescent="0.25">
      <c r="A42" s="99"/>
      <c r="B42" s="132" t="str">
        <f>IF(女子名簿!B42="","",女子名簿!B42)</f>
        <v/>
      </c>
      <c r="C42" s="99"/>
      <c r="D42" s="99" t="str">
        <f>IF(女子名簿!D42="","",女子名簿!D42)</f>
        <v/>
      </c>
      <c r="E42" s="132" t="str">
        <f>IF(女子名簿!E42="","",女子名簿!E42)</f>
        <v/>
      </c>
      <c r="F42" s="132" t="str">
        <f>IF(女子名簿!F42="","",女子名簿!F42)</f>
        <v/>
      </c>
      <c r="G42" s="132" t="str">
        <f>IF(女子名簿!G42="","",女子名簿!G42)</f>
        <v/>
      </c>
      <c r="H42" s="132" t="str">
        <f>IF(女子名簿!H42="","",女子名簿!H42)</f>
        <v/>
      </c>
      <c r="I42" s="132" t="str">
        <f>IF(女子名簿!I42="","",女子名簿!I42)</f>
        <v/>
      </c>
      <c r="J42" s="132" t="str">
        <f>IF(女子名簿!J42="","",女子名簿!J42)</f>
        <v/>
      </c>
      <c r="K42" s="132">
        <f>IF(女子名簿!K42="","",女子名簿!K42)</f>
        <v>2</v>
      </c>
      <c r="L42" s="195" t="str">
        <f>IF(女子名簿!L42="","",女子名簿!L42)</f>
        <v/>
      </c>
      <c r="M42" s="195" t="str">
        <f>IF(女子名簿!M42="","",女子名簿!M42)</f>
        <v/>
      </c>
      <c r="N42" s="195" t="str">
        <f>IF(女子名簿!N42="","",女子名簿!N42)</f>
        <v/>
      </c>
      <c r="O42" s="132" t="str">
        <f>IF(女子名簿!O42="","",女子名簿!O42)</f>
        <v>島根</v>
      </c>
      <c r="P42" s="132"/>
      <c r="Q42" s="132" t="str">
        <f>IF(女子名簿!Q42="","",VLOOKUP(女子名簿!Q42,管理者シート!$G$9:$H$38,2,FALSE))</f>
        <v/>
      </c>
      <c r="R42" s="132" t="str">
        <f>IF(女子名簿!R42="","",女子名簿!R42)</f>
        <v/>
      </c>
      <c r="S42" s="132">
        <v>0</v>
      </c>
      <c r="T42" s="132">
        <v>2</v>
      </c>
      <c r="U42" s="132" t="str">
        <f>IF(女子名簿!U42="","",VLOOKUP(女子名簿!U42,管理者シート!$G$9:$H$38,2,FALSE))</f>
        <v/>
      </c>
      <c r="V42" s="132" t="str">
        <f>IF(女子名簿!V42="","",女子名簿!V42)</f>
        <v/>
      </c>
      <c r="W42" s="132">
        <v>0</v>
      </c>
      <c r="X42" s="132">
        <v>2</v>
      </c>
      <c r="Y42" s="132" t="str">
        <f>IF(女子名簿!Y42="","",VLOOKUP(女子名簿!Y42,管理者シート!$G$9:$H$23,2,FALSE))</f>
        <v/>
      </c>
      <c r="Z42" s="132" t="str">
        <f>IF(女子名簿!Z42="","",女子名簿!Z42)</f>
        <v/>
      </c>
      <c r="AA42" s="132">
        <v>0</v>
      </c>
      <c r="AB42" s="132">
        <v>2</v>
      </c>
      <c r="AC42" s="132" t="str">
        <f>IF(女子名簿!AC42="","",30)</f>
        <v/>
      </c>
      <c r="AD42" s="132" t="str">
        <f>IF(女子名簿!AD42="","",女子名簿!AD42)</f>
        <v/>
      </c>
      <c r="AE42" s="132">
        <v>0</v>
      </c>
      <c r="AF42" s="132">
        <v>2</v>
      </c>
      <c r="AG42" s="132" t="str">
        <f>IF(女子名簿!AG42="","",70)</f>
        <v/>
      </c>
      <c r="AH42" s="132" t="str">
        <f>IF(女子名簿!AH42="","",女子名簿!AH42)</f>
        <v/>
      </c>
      <c r="AI42" s="132">
        <v>0</v>
      </c>
      <c r="AJ42" s="132">
        <v>2</v>
      </c>
    </row>
    <row r="43" spans="1:36" x14ac:dyDescent="0.25">
      <c r="A43" s="99"/>
      <c r="B43" s="132" t="str">
        <f>IF(女子名簿!B43="","",女子名簿!B43)</f>
        <v/>
      </c>
      <c r="C43" s="99"/>
      <c r="D43" s="99" t="str">
        <f>IF(女子名簿!D43="","",女子名簿!D43)</f>
        <v/>
      </c>
      <c r="E43" s="132" t="str">
        <f>IF(女子名簿!E43="","",女子名簿!E43)</f>
        <v/>
      </c>
      <c r="F43" s="132" t="str">
        <f>IF(女子名簿!F43="","",女子名簿!F43)</f>
        <v/>
      </c>
      <c r="G43" s="132" t="str">
        <f>IF(女子名簿!G43="","",女子名簿!G43)</f>
        <v/>
      </c>
      <c r="H43" s="132" t="str">
        <f>IF(女子名簿!H43="","",女子名簿!H43)</f>
        <v/>
      </c>
      <c r="I43" s="132" t="str">
        <f>IF(女子名簿!I43="","",女子名簿!I43)</f>
        <v/>
      </c>
      <c r="J43" s="132" t="str">
        <f>IF(女子名簿!J43="","",女子名簿!J43)</f>
        <v/>
      </c>
      <c r="K43" s="132">
        <f>IF(女子名簿!K43="","",女子名簿!K43)</f>
        <v>2</v>
      </c>
      <c r="L43" s="195" t="str">
        <f>IF(女子名簿!L43="","",女子名簿!L43)</f>
        <v/>
      </c>
      <c r="M43" s="195" t="str">
        <f>IF(女子名簿!M43="","",女子名簿!M43)</f>
        <v/>
      </c>
      <c r="N43" s="195" t="str">
        <f>IF(女子名簿!N43="","",女子名簿!N43)</f>
        <v/>
      </c>
      <c r="O43" s="132" t="str">
        <f>IF(女子名簿!O43="","",女子名簿!O43)</f>
        <v>島根</v>
      </c>
      <c r="P43" s="132"/>
      <c r="Q43" s="132" t="str">
        <f>IF(女子名簿!Q43="","",VLOOKUP(女子名簿!Q43,管理者シート!$G$9:$H$38,2,FALSE))</f>
        <v/>
      </c>
      <c r="R43" s="132" t="str">
        <f>IF(女子名簿!R43="","",女子名簿!R43)</f>
        <v/>
      </c>
      <c r="S43" s="132">
        <v>0</v>
      </c>
      <c r="T43" s="132">
        <v>2</v>
      </c>
      <c r="U43" s="132" t="str">
        <f>IF(女子名簿!U43="","",VLOOKUP(女子名簿!U43,管理者シート!$G$9:$H$38,2,FALSE))</f>
        <v/>
      </c>
      <c r="V43" s="132" t="str">
        <f>IF(女子名簿!V43="","",女子名簿!V43)</f>
        <v/>
      </c>
      <c r="W43" s="132">
        <v>0</v>
      </c>
      <c r="X43" s="132">
        <v>2</v>
      </c>
      <c r="Y43" s="132" t="str">
        <f>IF(女子名簿!Y43="","",VLOOKUP(女子名簿!Y43,管理者シート!$G$9:$H$23,2,FALSE))</f>
        <v/>
      </c>
      <c r="Z43" s="132" t="str">
        <f>IF(女子名簿!Z43="","",女子名簿!Z43)</f>
        <v/>
      </c>
      <c r="AA43" s="132">
        <v>0</v>
      </c>
      <c r="AB43" s="132">
        <v>2</v>
      </c>
      <c r="AC43" s="132" t="str">
        <f>IF(女子名簿!AC43="","",30)</f>
        <v/>
      </c>
      <c r="AD43" s="132" t="str">
        <f>IF(女子名簿!AD43="","",女子名簿!AD43)</f>
        <v/>
      </c>
      <c r="AE43" s="132">
        <v>0</v>
      </c>
      <c r="AF43" s="132">
        <v>2</v>
      </c>
      <c r="AG43" s="132" t="str">
        <f>IF(女子名簿!AG43="","",70)</f>
        <v/>
      </c>
      <c r="AH43" s="132" t="str">
        <f>IF(女子名簿!AH43="","",女子名簿!AH43)</f>
        <v/>
      </c>
      <c r="AI43" s="132">
        <v>0</v>
      </c>
      <c r="AJ43" s="132">
        <v>2</v>
      </c>
    </row>
    <row r="44" spans="1:36" x14ac:dyDescent="0.25">
      <c r="A44" s="99"/>
      <c r="B44" s="132" t="str">
        <f>IF(女子名簿!B44="","",女子名簿!B44)</f>
        <v/>
      </c>
      <c r="C44" s="99"/>
      <c r="D44" s="99" t="str">
        <f>IF(女子名簿!D44="","",女子名簿!D44)</f>
        <v/>
      </c>
      <c r="E44" s="132" t="str">
        <f>IF(女子名簿!E44="","",女子名簿!E44)</f>
        <v/>
      </c>
      <c r="F44" s="132" t="str">
        <f>IF(女子名簿!F44="","",女子名簿!F44)</f>
        <v/>
      </c>
      <c r="G44" s="132" t="str">
        <f>IF(女子名簿!G44="","",女子名簿!G44)</f>
        <v/>
      </c>
      <c r="H44" s="132" t="str">
        <f>IF(女子名簿!H44="","",女子名簿!H44)</f>
        <v/>
      </c>
      <c r="I44" s="132" t="str">
        <f>IF(女子名簿!I44="","",女子名簿!I44)</f>
        <v/>
      </c>
      <c r="J44" s="132" t="str">
        <f>IF(女子名簿!J44="","",女子名簿!J44)</f>
        <v/>
      </c>
      <c r="K44" s="132">
        <f>IF(女子名簿!K44="","",女子名簿!K44)</f>
        <v>2</v>
      </c>
      <c r="L44" s="195" t="str">
        <f>IF(女子名簿!L44="","",女子名簿!L44)</f>
        <v/>
      </c>
      <c r="M44" s="195" t="str">
        <f>IF(女子名簿!M44="","",女子名簿!M44)</f>
        <v/>
      </c>
      <c r="N44" s="195" t="str">
        <f>IF(女子名簿!N44="","",女子名簿!N44)</f>
        <v/>
      </c>
      <c r="O44" s="132" t="str">
        <f>IF(女子名簿!O44="","",女子名簿!O44)</f>
        <v>島根</v>
      </c>
      <c r="P44" s="132"/>
      <c r="Q44" s="132" t="str">
        <f>IF(女子名簿!Q44="","",VLOOKUP(女子名簿!Q44,管理者シート!$G$9:$H$38,2,FALSE))</f>
        <v/>
      </c>
      <c r="R44" s="132" t="str">
        <f>IF(女子名簿!R44="","",女子名簿!R44)</f>
        <v/>
      </c>
      <c r="S44" s="132">
        <v>0</v>
      </c>
      <c r="T44" s="132">
        <v>2</v>
      </c>
      <c r="U44" s="132" t="str">
        <f>IF(女子名簿!U44="","",VLOOKUP(女子名簿!U44,管理者シート!$G$9:$H$38,2,FALSE))</f>
        <v/>
      </c>
      <c r="V44" s="132" t="str">
        <f>IF(女子名簿!V44="","",女子名簿!V44)</f>
        <v/>
      </c>
      <c r="W44" s="132">
        <v>0</v>
      </c>
      <c r="X44" s="132">
        <v>2</v>
      </c>
      <c r="Y44" s="132" t="str">
        <f>IF(女子名簿!Y44="","",VLOOKUP(女子名簿!Y44,管理者シート!$G$9:$H$23,2,FALSE))</f>
        <v/>
      </c>
      <c r="Z44" s="132" t="str">
        <f>IF(女子名簿!Z44="","",女子名簿!Z44)</f>
        <v/>
      </c>
      <c r="AA44" s="132">
        <v>0</v>
      </c>
      <c r="AB44" s="132">
        <v>2</v>
      </c>
      <c r="AC44" s="132" t="str">
        <f>IF(女子名簿!AC44="","",30)</f>
        <v/>
      </c>
      <c r="AD44" s="132" t="str">
        <f>IF(女子名簿!AD44="","",女子名簿!AD44)</f>
        <v/>
      </c>
      <c r="AE44" s="132">
        <v>0</v>
      </c>
      <c r="AF44" s="132">
        <v>2</v>
      </c>
      <c r="AG44" s="132" t="str">
        <f>IF(女子名簿!AG44="","",70)</f>
        <v/>
      </c>
      <c r="AH44" s="132" t="str">
        <f>IF(女子名簿!AH44="","",女子名簿!AH44)</f>
        <v/>
      </c>
      <c r="AI44" s="132">
        <v>0</v>
      </c>
      <c r="AJ44" s="132">
        <v>2</v>
      </c>
    </row>
    <row r="45" spans="1:36" x14ac:dyDescent="0.25">
      <c r="A45" s="99"/>
      <c r="B45" s="132" t="str">
        <f>IF(女子名簿!B45="","",女子名簿!B45)</f>
        <v/>
      </c>
      <c r="C45" s="99"/>
      <c r="D45" s="99" t="str">
        <f>IF(女子名簿!D45="","",女子名簿!D45)</f>
        <v/>
      </c>
      <c r="E45" s="132" t="str">
        <f>IF(女子名簿!E45="","",女子名簿!E45)</f>
        <v/>
      </c>
      <c r="F45" s="132" t="str">
        <f>IF(女子名簿!F45="","",女子名簿!F45)</f>
        <v/>
      </c>
      <c r="G45" s="132" t="str">
        <f>IF(女子名簿!G45="","",女子名簿!G45)</f>
        <v/>
      </c>
      <c r="H45" s="132" t="str">
        <f>IF(女子名簿!H45="","",女子名簿!H45)</f>
        <v/>
      </c>
      <c r="I45" s="132" t="str">
        <f>IF(女子名簿!I45="","",女子名簿!I45)</f>
        <v/>
      </c>
      <c r="J45" s="132" t="str">
        <f>IF(女子名簿!J45="","",女子名簿!J45)</f>
        <v/>
      </c>
      <c r="K45" s="132">
        <f>IF(女子名簿!K45="","",女子名簿!K45)</f>
        <v>2</v>
      </c>
      <c r="L45" s="195" t="str">
        <f>IF(女子名簿!L45="","",女子名簿!L45)</f>
        <v/>
      </c>
      <c r="M45" s="195" t="str">
        <f>IF(女子名簿!M45="","",女子名簿!M45)</f>
        <v/>
      </c>
      <c r="N45" s="195" t="str">
        <f>IF(女子名簿!N45="","",女子名簿!N45)</f>
        <v/>
      </c>
      <c r="O45" s="132" t="str">
        <f>IF(女子名簿!O45="","",女子名簿!O45)</f>
        <v>島根</v>
      </c>
      <c r="P45" s="132"/>
      <c r="Q45" s="132" t="str">
        <f>IF(女子名簿!Q45="","",VLOOKUP(女子名簿!Q45,管理者シート!$G$9:$H$38,2,FALSE))</f>
        <v/>
      </c>
      <c r="R45" s="132" t="str">
        <f>IF(女子名簿!R45="","",女子名簿!R45)</f>
        <v/>
      </c>
      <c r="S45" s="132">
        <v>0</v>
      </c>
      <c r="T45" s="132">
        <v>2</v>
      </c>
      <c r="U45" s="132" t="str">
        <f>IF(女子名簿!U45="","",VLOOKUP(女子名簿!U45,管理者シート!$G$9:$H$38,2,FALSE))</f>
        <v/>
      </c>
      <c r="V45" s="132" t="str">
        <f>IF(女子名簿!V45="","",女子名簿!V45)</f>
        <v/>
      </c>
      <c r="W45" s="132">
        <v>0</v>
      </c>
      <c r="X45" s="132">
        <v>2</v>
      </c>
      <c r="Y45" s="132" t="str">
        <f>IF(女子名簿!Y45="","",VLOOKUP(女子名簿!Y45,管理者シート!$G$9:$H$23,2,FALSE))</f>
        <v/>
      </c>
      <c r="Z45" s="132" t="str">
        <f>IF(女子名簿!Z45="","",女子名簿!Z45)</f>
        <v/>
      </c>
      <c r="AA45" s="132">
        <v>0</v>
      </c>
      <c r="AB45" s="132">
        <v>2</v>
      </c>
      <c r="AC45" s="132" t="str">
        <f>IF(女子名簿!AC45="","",30)</f>
        <v/>
      </c>
      <c r="AD45" s="132" t="str">
        <f>IF(女子名簿!AD45="","",女子名簿!AD45)</f>
        <v/>
      </c>
      <c r="AE45" s="132">
        <v>0</v>
      </c>
      <c r="AF45" s="132">
        <v>2</v>
      </c>
      <c r="AG45" s="132" t="str">
        <f>IF(女子名簿!AG45="","",70)</f>
        <v/>
      </c>
      <c r="AH45" s="132" t="str">
        <f>IF(女子名簿!AH45="","",女子名簿!AH45)</f>
        <v/>
      </c>
      <c r="AI45" s="132">
        <v>0</v>
      </c>
      <c r="AJ45" s="132">
        <v>2</v>
      </c>
    </row>
    <row r="46" spans="1:36" x14ac:dyDescent="0.25">
      <c r="A46" s="99"/>
      <c r="B46" s="132" t="str">
        <f>IF(女子名簿!B46="","",女子名簿!B46)</f>
        <v/>
      </c>
      <c r="C46" s="99"/>
      <c r="D46" s="99" t="str">
        <f>IF(女子名簿!D46="","",女子名簿!D46)</f>
        <v/>
      </c>
      <c r="E46" s="132" t="str">
        <f>IF(女子名簿!E46="","",女子名簿!E46)</f>
        <v/>
      </c>
      <c r="F46" s="132" t="str">
        <f>IF(女子名簿!F46="","",女子名簿!F46)</f>
        <v/>
      </c>
      <c r="G46" s="132" t="str">
        <f>IF(女子名簿!G46="","",女子名簿!G46)</f>
        <v/>
      </c>
      <c r="H46" s="132" t="str">
        <f>IF(女子名簿!H46="","",女子名簿!H46)</f>
        <v/>
      </c>
      <c r="I46" s="132" t="str">
        <f>IF(女子名簿!I46="","",女子名簿!I46)</f>
        <v/>
      </c>
      <c r="J46" s="132" t="str">
        <f>IF(女子名簿!J46="","",女子名簿!J46)</f>
        <v/>
      </c>
      <c r="K46" s="132">
        <f>IF(女子名簿!K46="","",女子名簿!K46)</f>
        <v>2</v>
      </c>
      <c r="L46" s="195" t="str">
        <f>IF(女子名簿!L46="","",女子名簿!L46)</f>
        <v/>
      </c>
      <c r="M46" s="195" t="str">
        <f>IF(女子名簿!M46="","",女子名簿!M46)</f>
        <v/>
      </c>
      <c r="N46" s="195" t="str">
        <f>IF(女子名簿!N46="","",女子名簿!N46)</f>
        <v/>
      </c>
      <c r="O46" s="132" t="str">
        <f>IF(女子名簿!O46="","",女子名簿!O46)</f>
        <v>島根</v>
      </c>
      <c r="P46" s="132"/>
      <c r="Q46" s="132" t="str">
        <f>IF(女子名簿!Q46="","",VLOOKUP(女子名簿!Q46,管理者シート!$G$9:$H$38,2,FALSE))</f>
        <v/>
      </c>
      <c r="R46" s="132" t="str">
        <f>IF(女子名簿!R46="","",女子名簿!R46)</f>
        <v/>
      </c>
      <c r="S46" s="132">
        <v>0</v>
      </c>
      <c r="T46" s="132">
        <v>2</v>
      </c>
      <c r="U46" s="132" t="str">
        <f>IF(女子名簿!U46="","",VLOOKUP(女子名簿!U46,管理者シート!$G$9:$H$38,2,FALSE))</f>
        <v/>
      </c>
      <c r="V46" s="132" t="str">
        <f>IF(女子名簿!V46="","",女子名簿!V46)</f>
        <v/>
      </c>
      <c r="W46" s="132">
        <v>0</v>
      </c>
      <c r="X46" s="132">
        <v>2</v>
      </c>
      <c r="Y46" s="132" t="str">
        <f>IF(女子名簿!Y46="","",VLOOKUP(女子名簿!Y46,管理者シート!$G$9:$H$23,2,FALSE))</f>
        <v/>
      </c>
      <c r="Z46" s="132" t="str">
        <f>IF(女子名簿!Z46="","",女子名簿!Z46)</f>
        <v/>
      </c>
      <c r="AA46" s="132">
        <v>0</v>
      </c>
      <c r="AB46" s="132">
        <v>2</v>
      </c>
      <c r="AC46" s="132" t="str">
        <f>IF(女子名簿!AC46="","",30)</f>
        <v/>
      </c>
      <c r="AD46" s="132" t="str">
        <f>IF(女子名簿!AD46="","",女子名簿!AD46)</f>
        <v/>
      </c>
      <c r="AE46" s="132">
        <v>0</v>
      </c>
      <c r="AF46" s="132">
        <v>2</v>
      </c>
      <c r="AG46" s="132" t="str">
        <f>IF(女子名簿!AG46="","",70)</f>
        <v/>
      </c>
      <c r="AH46" s="132" t="str">
        <f>IF(女子名簿!AH46="","",女子名簿!AH46)</f>
        <v/>
      </c>
      <c r="AI46" s="132">
        <v>0</v>
      </c>
      <c r="AJ46" s="132">
        <v>2</v>
      </c>
    </row>
    <row r="47" spans="1:36" x14ac:dyDescent="0.25">
      <c r="A47" s="99"/>
      <c r="B47" s="132" t="str">
        <f>IF(女子名簿!B47="","",女子名簿!B47)</f>
        <v/>
      </c>
      <c r="C47" s="99"/>
      <c r="D47" s="99" t="str">
        <f>IF(女子名簿!D47="","",女子名簿!D47)</f>
        <v/>
      </c>
      <c r="E47" s="132" t="str">
        <f>IF(女子名簿!E47="","",女子名簿!E47)</f>
        <v/>
      </c>
      <c r="F47" s="132" t="str">
        <f>IF(女子名簿!F47="","",女子名簿!F47)</f>
        <v/>
      </c>
      <c r="G47" s="132" t="str">
        <f>IF(女子名簿!G47="","",女子名簿!G47)</f>
        <v/>
      </c>
      <c r="H47" s="132" t="str">
        <f>IF(女子名簿!H47="","",女子名簿!H47)</f>
        <v/>
      </c>
      <c r="I47" s="132" t="str">
        <f>IF(女子名簿!I47="","",女子名簿!I47)</f>
        <v/>
      </c>
      <c r="J47" s="132" t="str">
        <f>IF(女子名簿!J47="","",女子名簿!J47)</f>
        <v/>
      </c>
      <c r="K47" s="132">
        <f>IF(女子名簿!K47="","",女子名簿!K47)</f>
        <v>2</v>
      </c>
      <c r="L47" s="195" t="str">
        <f>IF(女子名簿!L47="","",女子名簿!L47)</f>
        <v/>
      </c>
      <c r="M47" s="195" t="str">
        <f>IF(女子名簿!M47="","",女子名簿!M47)</f>
        <v/>
      </c>
      <c r="N47" s="195" t="str">
        <f>IF(女子名簿!N47="","",女子名簿!N47)</f>
        <v/>
      </c>
      <c r="O47" s="132" t="str">
        <f>IF(女子名簿!O47="","",女子名簿!O47)</f>
        <v>島根</v>
      </c>
      <c r="P47" s="132"/>
      <c r="Q47" s="132" t="str">
        <f>IF(女子名簿!Q47="","",VLOOKUP(女子名簿!Q47,管理者シート!$G$9:$H$38,2,FALSE))</f>
        <v/>
      </c>
      <c r="R47" s="132" t="str">
        <f>IF(女子名簿!R47="","",女子名簿!R47)</f>
        <v/>
      </c>
      <c r="S47" s="132">
        <v>0</v>
      </c>
      <c r="T47" s="132">
        <v>2</v>
      </c>
      <c r="U47" s="132" t="str">
        <f>IF(女子名簿!U47="","",VLOOKUP(女子名簿!U47,管理者シート!$G$9:$H$38,2,FALSE))</f>
        <v/>
      </c>
      <c r="V47" s="132" t="str">
        <f>IF(女子名簿!V47="","",女子名簿!V47)</f>
        <v/>
      </c>
      <c r="W47" s="132">
        <v>0</v>
      </c>
      <c r="X47" s="132">
        <v>2</v>
      </c>
      <c r="Y47" s="132" t="str">
        <f>IF(女子名簿!Y47="","",VLOOKUP(女子名簿!Y47,管理者シート!$G$9:$H$23,2,FALSE))</f>
        <v/>
      </c>
      <c r="Z47" s="132" t="str">
        <f>IF(女子名簿!Z47="","",女子名簿!Z47)</f>
        <v/>
      </c>
      <c r="AA47" s="132">
        <v>0</v>
      </c>
      <c r="AB47" s="132">
        <v>2</v>
      </c>
      <c r="AC47" s="132" t="str">
        <f>IF(女子名簿!AC47="","",30)</f>
        <v/>
      </c>
      <c r="AD47" s="132" t="str">
        <f>IF(女子名簿!AD47="","",女子名簿!AD47)</f>
        <v/>
      </c>
      <c r="AE47" s="132">
        <v>0</v>
      </c>
      <c r="AF47" s="132">
        <v>2</v>
      </c>
      <c r="AG47" s="132" t="str">
        <f>IF(女子名簿!AG47="","",70)</f>
        <v/>
      </c>
      <c r="AH47" s="132" t="str">
        <f>IF(女子名簿!AH47="","",女子名簿!AH47)</f>
        <v/>
      </c>
      <c r="AI47" s="132">
        <v>0</v>
      </c>
      <c r="AJ47" s="132">
        <v>2</v>
      </c>
    </row>
    <row r="48" spans="1:36" x14ac:dyDescent="0.25">
      <c r="A48" s="99"/>
      <c r="B48" s="132" t="str">
        <f>IF(女子名簿!B48="","",女子名簿!B48)</f>
        <v/>
      </c>
      <c r="C48" s="99"/>
      <c r="D48" s="99" t="str">
        <f>IF(女子名簿!D48="","",女子名簿!D48)</f>
        <v/>
      </c>
      <c r="E48" s="132" t="str">
        <f>IF(女子名簿!E48="","",女子名簿!E48)</f>
        <v/>
      </c>
      <c r="F48" s="132" t="str">
        <f>IF(女子名簿!F48="","",女子名簿!F48)</f>
        <v/>
      </c>
      <c r="G48" s="132" t="str">
        <f>IF(女子名簿!G48="","",女子名簿!G48)</f>
        <v/>
      </c>
      <c r="H48" s="132" t="str">
        <f>IF(女子名簿!H48="","",女子名簿!H48)</f>
        <v/>
      </c>
      <c r="I48" s="132" t="str">
        <f>IF(女子名簿!I48="","",女子名簿!I48)</f>
        <v/>
      </c>
      <c r="J48" s="132" t="str">
        <f>IF(女子名簿!J48="","",女子名簿!J48)</f>
        <v/>
      </c>
      <c r="K48" s="132">
        <f>IF(女子名簿!K48="","",女子名簿!K48)</f>
        <v>2</v>
      </c>
      <c r="L48" s="195" t="str">
        <f>IF(女子名簿!L48="","",女子名簿!L48)</f>
        <v/>
      </c>
      <c r="M48" s="195" t="str">
        <f>IF(女子名簿!M48="","",女子名簿!M48)</f>
        <v/>
      </c>
      <c r="N48" s="195" t="str">
        <f>IF(女子名簿!N48="","",女子名簿!N48)</f>
        <v/>
      </c>
      <c r="O48" s="132" t="str">
        <f>IF(女子名簿!O48="","",女子名簿!O48)</f>
        <v>島根</v>
      </c>
      <c r="P48" s="132"/>
      <c r="Q48" s="132" t="str">
        <f>IF(女子名簿!Q48="","",VLOOKUP(女子名簿!Q48,管理者シート!$G$9:$H$38,2,FALSE))</f>
        <v/>
      </c>
      <c r="R48" s="132" t="str">
        <f>IF(女子名簿!R48="","",女子名簿!R48)</f>
        <v/>
      </c>
      <c r="S48" s="132">
        <v>0</v>
      </c>
      <c r="T48" s="132">
        <v>2</v>
      </c>
      <c r="U48" s="132" t="str">
        <f>IF(女子名簿!U48="","",VLOOKUP(女子名簿!U48,管理者シート!$G$9:$H$38,2,FALSE))</f>
        <v/>
      </c>
      <c r="V48" s="132" t="str">
        <f>IF(女子名簿!V48="","",女子名簿!V48)</f>
        <v/>
      </c>
      <c r="W48" s="132">
        <v>0</v>
      </c>
      <c r="X48" s="132">
        <v>2</v>
      </c>
      <c r="Y48" s="132" t="str">
        <f>IF(女子名簿!Y48="","",VLOOKUP(女子名簿!Y48,管理者シート!$G$9:$H$23,2,FALSE))</f>
        <v/>
      </c>
      <c r="Z48" s="132" t="str">
        <f>IF(女子名簿!Z48="","",女子名簿!Z48)</f>
        <v/>
      </c>
      <c r="AA48" s="132">
        <v>0</v>
      </c>
      <c r="AB48" s="132">
        <v>2</v>
      </c>
      <c r="AC48" s="132" t="str">
        <f>IF(女子名簿!AC48="","",30)</f>
        <v/>
      </c>
      <c r="AD48" s="132" t="str">
        <f>IF(女子名簿!AD48="","",女子名簿!AD48)</f>
        <v/>
      </c>
      <c r="AE48" s="132">
        <v>0</v>
      </c>
      <c r="AF48" s="132">
        <v>2</v>
      </c>
      <c r="AG48" s="132" t="str">
        <f>IF(女子名簿!AG48="","",70)</f>
        <v/>
      </c>
      <c r="AH48" s="132" t="str">
        <f>IF(女子名簿!AH48="","",女子名簿!AH48)</f>
        <v/>
      </c>
      <c r="AI48" s="132">
        <v>0</v>
      </c>
      <c r="AJ48" s="132">
        <v>2</v>
      </c>
    </row>
    <row r="49" spans="1:36" x14ac:dyDescent="0.25">
      <c r="A49" s="99"/>
      <c r="B49" s="132" t="str">
        <f>IF(女子名簿!B49="","",女子名簿!B49)</f>
        <v/>
      </c>
      <c r="C49" s="99"/>
      <c r="D49" s="99" t="str">
        <f>IF(女子名簿!D49="","",女子名簿!D49)</f>
        <v/>
      </c>
      <c r="E49" s="132" t="str">
        <f>IF(女子名簿!E49="","",女子名簿!E49)</f>
        <v/>
      </c>
      <c r="F49" s="132" t="str">
        <f>IF(女子名簿!F49="","",女子名簿!F49)</f>
        <v/>
      </c>
      <c r="G49" s="132" t="str">
        <f>IF(女子名簿!G49="","",女子名簿!G49)</f>
        <v/>
      </c>
      <c r="H49" s="132" t="str">
        <f>IF(女子名簿!H49="","",女子名簿!H49)</f>
        <v/>
      </c>
      <c r="I49" s="132" t="str">
        <f>IF(女子名簿!I49="","",女子名簿!I49)</f>
        <v/>
      </c>
      <c r="J49" s="132" t="str">
        <f>IF(女子名簿!J49="","",女子名簿!J49)</f>
        <v/>
      </c>
      <c r="K49" s="132">
        <f>IF(女子名簿!K49="","",女子名簿!K49)</f>
        <v>2</v>
      </c>
      <c r="L49" s="195" t="str">
        <f>IF(女子名簿!L49="","",女子名簿!L49)</f>
        <v/>
      </c>
      <c r="M49" s="195" t="str">
        <f>IF(女子名簿!M49="","",女子名簿!M49)</f>
        <v/>
      </c>
      <c r="N49" s="195" t="str">
        <f>IF(女子名簿!N49="","",女子名簿!N49)</f>
        <v/>
      </c>
      <c r="O49" s="132" t="str">
        <f>IF(女子名簿!O49="","",女子名簿!O49)</f>
        <v>島根</v>
      </c>
      <c r="P49" s="132"/>
      <c r="Q49" s="132" t="str">
        <f>IF(女子名簿!Q49="","",VLOOKUP(女子名簿!Q49,管理者シート!$G$9:$H$38,2,FALSE))</f>
        <v/>
      </c>
      <c r="R49" s="132" t="str">
        <f>IF(女子名簿!R49="","",女子名簿!R49)</f>
        <v/>
      </c>
      <c r="S49" s="132">
        <v>0</v>
      </c>
      <c r="T49" s="132">
        <v>2</v>
      </c>
      <c r="U49" s="132" t="str">
        <f>IF(女子名簿!U49="","",VLOOKUP(女子名簿!U49,管理者シート!$G$9:$H$38,2,FALSE))</f>
        <v/>
      </c>
      <c r="V49" s="132" t="str">
        <f>IF(女子名簿!V49="","",女子名簿!V49)</f>
        <v/>
      </c>
      <c r="W49" s="132">
        <v>0</v>
      </c>
      <c r="X49" s="132">
        <v>2</v>
      </c>
      <c r="Y49" s="132" t="str">
        <f>IF(女子名簿!Y49="","",VLOOKUP(女子名簿!Y49,管理者シート!$G$9:$H$23,2,FALSE))</f>
        <v/>
      </c>
      <c r="Z49" s="132" t="str">
        <f>IF(女子名簿!Z49="","",女子名簿!Z49)</f>
        <v/>
      </c>
      <c r="AA49" s="132">
        <v>0</v>
      </c>
      <c r="AB49" s="132">
        <v>2</v>
      </c>
      <c r="AC49" s="132" t="str">
        <f>IF(女子名簿!AC49="","",30)</f>
        <v/>
      </c>
      <c r="AD49" s="132" t="str">
        <f>IF(女子名簿!AD49="","",女子名簿!AD49)</f>
        <v/>
      </c>
      <c r="AE49" s="132">
        <v>0</v>
      </c>
      <c r="AF49" s="132">
        <v>2</v>
      </c>
      <c r="AG49" s="132" t="str">
        <f>IF(女子名簿!AG49="","",70)</f>
        <v/>
      </c>
      <c r="AH49" s="132" t="str">
        <f>IF(女子名簿!AH49="","",女子名簿!AH49)</f>
        <v/>
      </c>
      <c r="AI49" s="132">
        <v>0</v>
      </c>
      <c r="AJ49" s="132">
        <v>2</v>
      </c>
    </row>
    <row r="50" spans="1:36" x14ac:dyDescent="0.25">
      <c r="A50" s="99"/>
      <c r="B50" s="132" t="str">
        <f>IF(女子名簿!B50="","",女子名簿!B50)</f>
        <v/>
      </c>
      <c r="C50" s="99"/>
      <c r="D50" s="99" t="str">
        <f>IF(女子名簿!D50="","",女子名簿!D50)</f>
        <v/>
      </c>
      <c r="E50" s="132" t="str">
        <f>IF(女子名簿!E50="","",女子名簿!E50)</f>
        <v/>
      </c>
      <c r="F50" s="132" t="str">
        <f>IF(女子名簿!F50="","",女子名簿!F50)</f>
        <v/>
      </c>
      <c r="G50" s="132" t="str">
        <f>IF(女子名簿!G50="","",女子名簿!G50)</f>
        <v/>
      </c>
      <c r="H50" s="132" t="str">
        <f>IF(女子名簿!H50="","",女子名簿!H50)</f>
        <v/>
      </c>
      <c r="I50" s="132" t="str">
        <f>IF(女子名簿!I50="","",女子名簿!I50)</f>
        <v/>
      </c>
      <c r="J50" s="132" t="str">
        <f>IF(女子名簿!J50="","",女子名簿!J50)</f>
        <v/>
      </c>
      <c r="K50" s="132">
        <f>IF(女子名簿!K50="","",女子名簿!K50)</f>
        <v>2</v>
      </c>
      <c r="L50" s="195" t="str">
        <f>IF(女子名簿!L50="","",女子名簿!L50)</f>
        <v/>
      </c>
      <c r="M50" s="195" t="str">
        <f>IF(女子名簿!M50="","",女子名簿!M50)</f>
        <v/>
      </c>
      <c r="N50" s="195" t="str">
        <f>IF(女子名簿!N50="","",女子名簿!N50)</f>
        <v/>
      </c>
      <c r="O50" s="132" t="str">
        <f>IF(女子名簿!O50="","",女子名簿!O50)</f>
        <v>島根</v>
      </c>
      <c r="P50" s="132"/>
      <c r="Q50" s="132" t="str">
        <f>IF(女子名簿!Q50="","",VLOOKUP(女子名簿!Q50,管理者シート!$G$9:$H$38,2,FALSE))</f>
        <v/>
      </c>
      <c r="R50" s="132" t="str">
        <f>IF(女子名簿!R50="","",女子名簿!R50)</f>
        <v/>
      </c>
      <c r="S50" s="132">
        <v>0</v>
      </c>
      <c r="T50" s="132">
        <v>2</v>
      </c>
      <c r="U50" s="132" t="str">
        <f>IF(女子名簿!U50="","",VLOOKUP(女子名簿!U50,管理者シート!$G$9:$H$38,2,FALSE))</f>
        <v/>
      </c>
      <c r="V50" s="132" t="str">
        <f>IF(女子名簿!V50="","",女子名簿!V50)</f>
        <v/>
      </c>
      <c r="W50" s="132">
        <v>0</v>
      </c>
      <c r="X50" s="132">
        <v>2</v>
      </c>
      <c r="Y50" s="132" t="str">
        <f>IF(女子名簿!Y50="","",VLOOKUP(女子名簿!Y50,管理者シート!$G$9:$H$23,2,FALSE))</f>
        <v/>
      </c>
      <c r="Z50" s="132" t="str">
        <f>IF(女子名簿!Z50="","",女子名簿!Z50)</f>
        <v/>
      </c>
      <c r="AA50" s="132">
        <v>0</v>
      </c>
      <c r="AB50" s="132">
        <v>2</v>
      </c>
      <c r="AC50" s="132" t="str">
        <f>IF(女子名簿!AC50="","",30)</f>
        <v/>
      </c>
      <c r="AD50" s="132" t="str">
        <f>IF(女子名簿!AD50="","",女子名簿!AD50)</f>
        <v/>
      </c>
      <c r="AE50" s="132">
        <v>0</v>
      </c>
      <c r="AF50" s="132">
        <v>2</v>
      </c>
      <c r="AG50" s="132" t="str">
        <f>IF(女子名簿!AG50="","",70)</f>
        <v/>
      </c>
      <c r="AH50" s="132" t="str">
        <f>IF(女子名簿!AH50="","",女子名簿!AH50)</f>
        <v/>
      </c>
      <c r="AI50" s="132">
        <v>0</v>
      </c>
      <c r="AJ50" s="132">
        <v>2</v>
      </c>
    </row>
    <row r="51" spans="1:36" x14ac:dyDescent="0.25">
      <c r="A51" s="99"/>
      <c r="B51" s="132" t="str">
        <f>IF(女子名簿!B51="","",女子名簿!B51)</f>
        <v/>
      </c>
      <c r="C51" s="99"/>
      <c r="D51" s="99" t="str">
        <f>IF(女子名簿!D51="","",女子名簿!D51)</f>
        <v/>
      </c>
      <c r="E51" s="132" t="str">
        <f>IF(女子名簿!E51="","",女子名簿!E51)</f>
        <v/>
      </c>
      <c r="F51" s="132" t="str">
        <f>IF(女子名簿!F51="","",女子名簿!F51)</f>
        <v/>
      </c>
      <c r="G51" s="132" t="str">
        <f>IF(女子名簿!G51="","",女子名簿!G51)</f>
        <v/>
      </c>
      <c r="H51" s="132" t="str">
        <f>IF(女子名簿!H51="","",女子名簿!H51)</f>
        <v/>
      </c>
      <c r="I51" s="132" t="str">
        <f>IF(女子名簿!I51="","",女子名簿!I51)</f>
        <v/>
      </c>
      <c r="J51" s="132" t="str">
        <f>IF(女子名簿!J51="","",女子名簿!J51)</f>
        <v/>
      </c>
      <c r="K51" s="132">
        <f>IF(女子名簿!K51="","",女子名簿!K51)</f>
        <v>2</v>
      </c>
      <c r="L51" s="195" t="str">
        <f>IF(女子名簿!L51="","",女子名簿!L51)</f>
        <v/>
      </c>
      <c r="M51" s="195" t="str">
        <f>IF(女子名簿!M51="","",女子名簿!M51)</f>
        <v/>
      </c>
      <c r="N51" s="195" t="str">
        <f>IF(女子名簿!N51="","",女子名簿!N51)</f>
        <v/>
      </c>
      <c r="O51" s="132" t="str">
        <f>IF(女子名簿!O51="","",女子名簿!O51)</f>
        <v>島根</v>
      </c>
      <c r="P51" s="132"/>
      <c r="Q51" s="132" t="str">
        <f>IF(女子名簿!Q51="","",VLOOKUP(女子名簿!Q51,管理者シート!$G$9:$H$38,2,FALSE))</f>
        <v/>
      </c>
      <c r="R51" s="132" t="str">
        <f>IF(女子名簿!R51="","",女子名簿!R51)</f>
        <v/>
      </c>
      <c r="S51" s="132">
        <v>0</v>
      </c>
      <c r="T51" s="132">
        <v>2</v>
      </c>
      <c r="U51" s="132" t="str">
        <f>IF(女子名簿!U51="","",VLOOKUP(女子名簿!U51,管理者シート!$G$9:$H$38,2,FALSE))</f>
        <v/>
      </c>
      <c r="V51" s="132" t="str">
        <f>IF(女子名簿!V51="","",女子名簿!V51)</f>
        <v/>
      </c>
      <c r="W51" s="132">
        <v>0</v>
      </c>
      <c r="X51" s="132">
        <v>2</v>
      </c>
      <c r="Y51" s="132" t="str">
        <f>IF(女子名簿!Y51="","",VLOOKUP(女子名簿!Y51,管理者シート!$G$9:$H$23,2,FALSE))</f>
        <v/>
      </c>
      <c r="Z51" s="132" t="str">
        <f>IF(女子名簿!Z51="","",女子名簿!Z51)</f>
        <v/>
      </c>
      <c r="AA51" s="132">
        <v>0</v>
      </c>
      <c r="AB51" s="132">
        <v>2</v>
      </c>
      <c r="AC51" s="132" t="str">
        <f>IF(女子名簿!AC51="","",30)</f>
        <v/>
      </c>
      <c r="AD51" s="132" t="str">
        <f>IF(女子名簿!AD51="","",女子名簿!AD51)</f>
        <v/>
      </c>
      <c r="AE51" s="132">
        <v>0</v>
      </c>
      <c r="AF51" s="132">
        <v>2</v>
      </c>
      <c r="AG51" s="132" t="str">
        <f>IF(女子名簿!AG51="","",70)</f>
        <v/>
      </c>
      <c r="AH51" s="132" t="str">
        <f>IF(女子名簿!AH51="","",女子名簿!AH51)</f>
        <v/>
      </c>
      <c r="AI51" s="132">
        <v>0</v>
      </c>
      <c r="AJ51" s="132">
        <v>2</v>
      </c>
    </row>
    <row r="52" spans="1:36" x14ac:dyDescent="0.25">
      <c r="A52" s="99"/>
      <c r="B52" s="132" t="str">
        <f>IF(女子名簿!B52="","",女子名簿!B52)</f>
        <v/>
      </c>
      <c r="C52" s="99"/>
      <c r="D52" s="99" t="str">
        <f>IF(女子名簿!D52="","",女子名簿!D52)</f>
        <v/>
      </c>
      <c r="E52" s="132" t="str">
        <f>IF(女子名簿!E52="","",女子名簿!E52)</f>
        <v/>
      </c>
      <c r="F52" s="132" t="str">
        <f>IF(女子名簿!F52="","",女子名簿!F52)</f>
        <v/>
      </c>
      <c r="G52" s="132" t="str">
        <f>IF(女子名簿!G52="","",女子名簿!G52)</f>
        <v/>
      </c>
      <c r="H52" s="132" t="str">
        <f>IF(女子名簿!H52="","",女子名簿!H52)</f>
        <v/>
      </c>
      <c r="I52" s="132" t="str">
        <f>IF(女子名簿!I52="","",女子名簿!I52)</f>
        <v/>
      </c>
      <c r="J52" s="132" t="str">
        <f>IF(女子名簿!J52="","",女子名簿!J52)</f>
        <v/>
      </c>
      <c r="K52" s="132">
        <f>IF(女子名簿!K52="","",女子名簿!K52)</f>
        <v>2</v>
      </c>
      <c r="L52" s="195" t="str">
        <f>IF(女子名簿!L52="","",女子名簿!L52)</f>
        <v/>
      </c>
      <c r="M52" s="195" t="str">
        <f>IF(女子名簿!M52="","",女子名簿!M52)</f>
        <v/>
      </c>
      <c r="N52" s="195" t="str">
        <f>IF(女子名簿!N52="","",女子名簿!N52)</f>
        <v/>
      </c>
      <c r="O52" s="132" t="str">
        <f>IF(女子名簿!O52="","",女子名簿!O52)</f>
        <v>島根</v>
      </c>
      <c r="P52" s="132"/>
      <c r="Q52" s="132" t="str">
        <f>IF(女子名簿!Q52="","",VLOOKUP(女子名簿!Q52,管理者シート!$G$9:$H$38,2,FALSE))</f>
        <v/>
      </c>
      <c r="R52" s="132" t="str">
        <f>IF(女子名簿!R52="","",女子名簿!R52)</f>
        <v/>
      </c>
      <c r="S52" s="132">
        <v>0</v>
      </c>
      <c r="T52" s="132">
        <v>2</v>
      </c>
      <c r="U52" s="132" t="str">
        <f>IF(女子名簿!U52="","",VLOOKUP(女子名簿!U52,管理者シート!$G$9:$H$38,2,FALSE))</f>
        <v/>
      </c>
      <c r="V52" s="132" t="str">
        <f>IF(女子名簿!V52="","",女子名簿!V52)</f>
        <v/>
      </c>
      <c r="W52" s="132">
        <v>0</v>
      </c>
      <c r="X52" s="132">
        <v>2</v>
      </c>
      <c r="Y52" s="132" t="str">
        <f>IF(女子名簿!Y52="","",VLOOKUP(女子名簿!Y52,管理者シート!$G$9:$H$23,2,FALSE))</f>
        <v/>
      </c>
      <c r="Z52" s="132" t="str">
        <f>IF(女子名簿!Z52="","",女子名簿!Z52)</f>
        <v/>
      </c>
      <c r="AA52" s="132">
        <v>0</v>
      </c>
      <c r="AB52" s="132">
        <v>2</v>
      </c>
      <c r="AC52" s="132" t="str">
        <f>IF(女子名簿!AC52="","",30)</f>
        <v/>
      </c>
      <c r="AD52" s="132" t="str">
        <f>IF(女子名簿!AD52="","",女子名簿!AD52)</f>
        <v/>
      </c>
      <c r="AE52" s="132">
        <v>0</v>
      </c>
      <c r="AF52" s="132">
        <v>2</v>
      </c>
      <c r="AG52" s="132" t="str">
        <f>IF(女子名簿!AG52="","",70)</f>
        <v/>
      </c>
      <c r="AH52" s="132" t="str">
        <f>IF(女子名簿!AH52="","",女子名簿!AH52)</f>
        <v/>
      </c>
      <c r="AI52" s="132">
        <v>0</v>
      </c>
      <c r="AJ52" s="132">
        <v>2</v>
      </c>
    </row>
    <row r="53" spans="1:36" x14ac:dyDescent="0.25">
      <c r="A53" s="99"/>
      <c r="B53" s="132" t="str">
        <f>IF(女子名簿!B53="","",女子名簿!B53)</f>
        <v/>
      </c>
      <c r="C53" s="99"/>
      <c r="D53" s="99" t="str">
        <f>IF(女子名簿!D53="","",女子名簿!D53)</f>
        <v/>
      </c>
      <c r="E53" s="132" t="str">
        <f>IF(女子名簿!E53="","",女子名簿!E53)</f>
        <v/>
      </c>
      <c r="F53" s="132" t="str">
        <f>IF(女子名簿!F53="","",女子名簿!F53)</f>
        <v/>
      </c>
      <c r="G53" s="132" t="str">
        <f>IF(女子名簿!G53="","",女子名簿!G53)</f>
        <v/>
      </c>
      <c r="H53" s="132" t="str">
        <f>IF(女子名簿!H53="","",女子名簿!H53)</f>
        <v/>
      </c>
      <c r="I53" s="132" t="str">
        <f>IF(女子名簿!I53="","",女子名簿!I53)</f>
        <v/>
      </c>
      <c r="J53" s="132" t="str">
        <f>IF(女子名簿!J53="","",女子名簿!J53)</f>
        <v/>
      </c>
      <c r="K53" s="132">
        <f>IF(女子名簿!K53="","",女子名簿!K53)</f>
        <v>2</v>
      </c>
      <c r="L53" s="195" t="str">
        <f>IF(女子名簿!L53="","",女子名簿!L53)</f>
        <v/>
      </c>
      <c r="M53" s="195" t="str">
        <f>IF(女子名簿!M53="","",女子名簿!M53)</f>
        <v/>
      </c>
      <c r="N53" s="195" t="str">
        <f>IF(女子名簿!N53="","",女子名簿!N53)</f>
        <v/>
      </c>
      <c r="O53" s="132" t="str">
        <f>IF(女子名簿!O53="","",女子名簿!O53)</f>
        <v>島根</v>
      </c>
      <c r="P53" s="132"/>
      <c r="Q53" s="132" t="str">
        <f>IF(女子名簿!Q53="","",VLOOKUP(女子名簿!Q53,管理者シート!$G$9:$H$38,2,FALSE))</f>
        <v/>
      </c>
      <c r="R53" s="132" t="str">
        <f>IF(女子名簿!R53="","",女子名簿!R53)</f>
        <v/>
      </c>
      <c r="S53" s="132">
        <v>0</v>
      </c>
      <c r="T53" s="132">
        <v>2</v>
      </c>
      <c r="U53" s="132" t="str">
        <f>IF(女子名簿!U53="","",VLOOKUP(女子名簿!U53,管理者シート!$G$9:$H$38,2,FALSE))</f>
        <v/>
      </c>
      <c r="V53" s="132" t="str">
        <f>IF(女子名簿!V53="","",女子名簿!V53)</f>
        <v/>
      </c>
      <c r="W53" s="132">
        <v>0</v>
      </c>
      <c r="X53" s="132">
        <v>2</v>
      </c>
      <c r="Y53" s="132" t="str">
        <f>IF(女子名簿!Y53="","",VLOOKUP(女子名簿!Y53,管理者シート!$G$9:$H$23,2,FALSE))</f>
        <v/>
      </c>
      <c r="Z53" s="132" t="str">
        <f>IF(女子名簿!Z53="","",女子名簿!Z53)</f>
        <v/>
      </c>
      <c r="AA53" s="132">
        <v>0</v>
      </c>
      <c r="AB53" s="132">
        <v>2</v>
      </c>
      <c r="AC53" s="132" t="str">
        <f>IF(女子名簿!AC53="","",30)</f>
        <v/>
      </c>
      <c r="AD53" s="132" t="str">
        <f>IF(女子名簿!AD53="","",女子名簿!AD53)</f>
        <v/>
      </c>
      <c r="AE53" s="132">
        <v>0</v>
      </c>
      <c r="AF53" s="132">
        <v>2</v>
      </c>
      <c r="AG53" s="132" t="str">
        <f>IF(女子名簿!AG53="","",70)</f>
        <v/>
      </c>
      <c r="AH53" s="132" t="str">
        <f>IF(女子名簿!AH53="","",女子名簿!AH53)</f>
        <v/>
      </c>
      <c r="AI53" s="132">
        <v>0</v>
      </c>
      <c r="AJ53" s="132">
        <v>2</v>
      </c>
    </row>
    <row r="54" spans="1:36" x14ac:dyDescent="0.25">
      <c r="A54" s="99"/>
      <c r="B54" s="132" t="str">
        <f>IF(女子名簿!B54="","",女子名簿!B54)</f>
        <v/>
      </c>
      <c r="C54" s="99"/>
      <c r="D54" s="99" t="str">
        <f>IF(女子名簿!D54="","",女子名簿!D54)</f>
        <v/>
      </c>
      <c r="E54" s="132" t="str">
        <f>IF(女子名簿!E54="","",女子名簿!E54)</f>
        <v/>
      </c>
      <c r="F54" s="132" t="str">
        <f>IF(女子名簿!F54="","",女子名簿!F54)</f>
        <v/>
      </c>
      <c r="G54" s="132" t="str">
        <f>IF(女子名簿!G54="","",女子名簿!G54)</f>
        <v/>
      </c>
      <c r="H54" s="132" t="str">
        <f>IF(女子名簿!H54="","",女子名簿!H54)</f>
        <v/>
      </c>
      <c r="I54" s="132" t="str">
        <f>IF(女子名簿!I54="","",女子名簿!I54)</f>
        <v/>
      </c>
      <c r="J54" s="132" t="str">
        <f>IF(女子名簿!J54="","",女子名簿!J54)</f>
        <v/>
      </c>
      <c r="K54" s="132">
        <f>IF(女子名簿!K54="","",女子名簿!K54)</f>
        <v>2</v>
      </c>
      <c r="L54" s="195" t="str">
        <f>IF(女子名簿!L54="","",女子名簿!L54)</f>
        <v/>
      </c>
      <c r="M54" s="195" t="str">
        <f>IF(女子名簿!M54="","",女子名簿!M54)</f>
        <v/>
      </c>
      <c r="N54" s="195" t="str">
        <f>IF(女子名簿!N54="","",女子名簿!N54)</f>
        <v/>
      </c>
      <c r="O54" s="132" t="str">
        <f>IF(女子名簿!O54="","",女子名簿!O54)</f>
        <v>島根</v>
      </c>
      <c r="P54" s="132"/>
      <c r="Q54" s="132" t="str">
        <f>IF(女子名簿!Q54="","",VLOOKUP(女子名簿!Q54,管理者シート!$G$9:$H$38,2,FALSE))</f>
        <v/>
      </c>
      <c r="R54" s="132" t="str">
        <f>IF(女子名簿!R54="","",女子名簿!R54)</f>
        <v/>
      </c>
      <c r="S54" s="132">
        <v>0</v>
      </c>
      <c r="T54" s="132">
        <v>2</v>
      </c>
      <c r="U54" s="132" t="str">
        <f>IF(女子名簿!U54="","",VLOOKUP(女子名簿!U54,管理者シート!$G$9:$H$38,2,FALSE))</f>
        <v/>
      </c>
      <c r="V54" s="132" t="str">
        <f>IF(女子名簿!V54="","",女子名簿!V54)</f>
        <v/>
      </c>
      <c r="W54" s="132">
        <v>0</v>
      </c>
      <c r="X54" s="132">
        <v>2</v>
      </c>
      <c r="Y54" s="132" t="str">
        <f>IF(女子名簿!Y54="","",VLOOKUP(女子名簿!Y54,管理者シート!$G$9:$H$23,2,FALSE))</f>
        <v/>
      </c>
      <c r="Z54" s="132" t="str">
        <f>IF(女子名簿!Z54="","",女子名簿!Z54)</f>
        <v/>
      </c>
      <c r="AA54" s="132">
        <v>0</v>
      </c>
      <c r="AB54" s="132">
        <v>2</v>
      </c>
      <c r="AC54" s="132" t="str">
        <f>IF(女子名簿!AC54="","",30)</f>
        <v/>
      </c>
      <c r="AD54" s="132" t="str">
        <f>IF(女子名簿!AD54="","",女子名簿!AD54)</f>
        <v/>
      </c>
      <c r="AE54" s="132">
        <v>0</v>
      </c>
      <c r="AF54" s="132">
        <v>2</v>
      </c>
      <c r="AG54" s="132" t="str">
        <f>IF(女子名簿!AG54="","",70)</f>
        <v/>
      </c>
      <c r="AH54" s="132" t="str">
        <f>IF(女子名簿!AH54="","",女子名簿!AH54)</f>
        <v/>
      </c>
      <c r="AI54" s="132">
        <v>0</v>
      </c>
      <c r="AJ54" s="132">
        <v>2</v>
      </c>
    </row>
    <row r="55" spans="1:36" x14ac:dyDescent="0.25">
      <c r="A55" s="99"/>
      <c r="B55" s="132" t="str">
        <f>IF(女子名簿!B55="","",女子名簿!B55)</f>
        <v/>
      </c>
      <c r="C55" s="99"/>
      <c r="D55" s="99" t="str">
        <f>IF(女子名簿!D55="","",女子名簿!D55)</f>
        <v/>
      </c>
      <c r="E55" s="132" t="str">
        <f>IF(女子名簿!E55="","",女子名簿!E55)</f>
        <v/>
      </c>
      <c r="F55" s="132" t="str">
        <f>IF(女子名簿!F55="","",女子名簿!F55)</f>
        <v/>
      </c>
      <c r="G55" s="132" t="str">
        <f>IF(女子名簿!G55="","",女子名簿!G55)</f>
        <v/>
      </c>
      <c r="H55" s="132" t="str">
        <f>IF(女子名簿!H55="","",女子名簿!H55)</f>
        <v/>
      </c>
      <c r="I55" s="132" t="str">
        <f>IF(女子名簿!I55="","",女子名簿!I55)</f>
        <v/>
      </c>
      <c r="J55" s="132" t="str">
        <f>IF(女子名簿!J55="","",女子名簿!J55)</f>
        <v/>
      </c>
      <c r="K55" s="132">
        <f>IF(女子名簿!K55="","",女子名簿!K55)</f>
        <v>2</v>
      </c>
      <c r="L55" s="195" t="str">
        <f>IF(女子名簿!L55="","",女子名簿!L55)</f>
        <v/>
      </c>
      <c r="M55" s="195" t="str">
        <f>IF(女子名簿!M55="","",女子名簿!M55)</f>
        <v/>
      </c>
      <c r="N55" s="195" t="str">
        <f>IF(女子名簿!N55="","",女子名簿!N55)</f>
        <v/>
      </c>
      <c r="O55" s="132" t="str">
        <f>IF(女子名簿!O55="","",女子名簿!O55)</f>
        <v>島根</v>
      </c>
      <c r="P55" s="132"/>
      <c r="Q55" s="132" t="str">
        <f>IF(女子名簿!Q55="","",VLOOKUP(女子名簿!Q55,管理者シート!$G$9:$H$38,2,FALSE))</f>
        <v/>
      </c>
      <c r="R55" s="132" t="str">
        <f>IF(女子名簿!R55="","",女子名簿!R55)</f>
        <v/>
      </c>
      <c r="S55" s="132">
        <v>0</v>
      </c>
      <c r="T55" s="132">
        <v>2</v>
      </c>
      <c r="U55" s="132" t="str">
        <f>IF(女子名簿!U55="","",VLOOKUP(女子名簿!U55,管理者シート!$G$9:$H$38,2,FALSE))</f>
        <v/>
      </c>
      <c r="V55" s="132" t="str">
        <f>IF(女子名簿!V55="","",女子名簿!V55)</f>
        <v/>
      </c>
      <c r="W55" s="132">
        <v>0</v>
      </c>
      <c r="X55" s="132">
        <v>2</v>
      </c>
      <c r="Y55" s="132" t="str">
        <f>IF(女子名簿!Y55="","",VLOOKUP(女子名簿!Y55,管理者シート!$G$9:$H$23,2,FALSE))</f>
        <v/>
      </c>
      <c r="Z55" s="132" t="str">
        <f>IF(女子名簿!Z55="","",女子名簿!Z55)</f>
        <v/>
      </c>
      <c r="AA55" s="132">
        <v>0</v>
      </c>
      <c r="AB55" s="132">
        <v>2</v>
      </c>
      <c r="AC55" s="132" t="str">
        <f>IF(女子名簿!AC55="","",30)</f>
        <v/>
      </c>
      <c r="AD55" s="132" t="str">
        <f>IF(女子名簿!AD55="","",女子名簿!AD55)</f>
        <v/>
      </c>
      <c r="AE55" s="132">
        <v>0</v>
      </c>
      <c r="AF55" s="132">
        <v>2</v>
      </c>
      <c r="AG55" s="132" t="str">
        <f>IF(女子名簿!AG55="","",70)</f>
        <v/>
      </c>
      <c r="AH55" s="132" t="str">
        <f>IF(女子名簿!AH55="","",女子名簿!AH55)</f>
        <v/>
      </c>
      <c r="AI55" s="132">
        <v>0</v>
      </c>
      <c r="AJ55" s="132">
        <v>2</v>
      </c>
    </row>
    <row r="56" spans="1:36" x14ac:dyDescent="0.25">
      <c r="A56" s="99"/>
      <c r="B56" s="132" t="str">
        <f>IF(女子名簿!B56="","",女子名簿!B56)</f>
        <v/>
      </c>
      <c r="C56" s="99"/>
      <c r="D56" s="99" t="str">
        <f>IF(女子名簿!D56="","",女子名簿!D56)</f>
        <v/>
      </c>
      <c r="E56" s="132" t="str">
        <f>IF(女子名簿!E56="","",女子名簿!E56)</f>
        <v/>
      </c>
      <c r="F56" s="132" t="str">
        <f>IF(女子名簿!F56="","",女子名簿!F56)</f>
        <v/>
      </c>
      <c r="G56" s="132" t="str">
        <f>IF(女子名簿!G56="","",女子名簿!G56)</f>
        <v/>
      </c>
      <c r="H56" s="132" t="str">
        <f>IF(女子名簿!H56="","",女子名簿!H56)</f>
        <v/>
      </c>
      <c r="I56" s="132" t="str">
        <f>IF(女子名簿!I56="","",女子名簿!I56)</f>
        <v/>
      </c>
      <c r="J56" s="132" t="str">
        <f>IF(女子名簿!J56="","",女子名簿!J56)</f>
        <v/>
      </c>
      <c r="K56" s="132">
        <f>IF(女子名簿!K56="","",女子名簿!K56)</f>
        <v>2</v>
      </c>
      <c r="L56" s="195" t="str">
        <f>IF(女子名簿!L56="","",女子名簿!L56)</f>
        <v/>
      </c>
      <c r="M56" s="195" t="str">
        <f>IF(女子名簿!M56="","",女子名簿!M56)</f>
        <v/>
      </c>
      <c r="N56" s="195" t="str">
        <f>IF(女子名簿!N56="","",女子名簿!N56)</f>
        <v/>
      </c>
      <c r="O56" s="132" t="str">
        <f>IF(女子名簿!O56="","",女子名簿!O56)</f>
        <v>島根</v>
      </c>
      <c r="P56" s="132"/>
      <c r="Q56" s="132" t="str">
        <f>IF(女子名簿!Q56="","",VLOOKUP(女子名簿!Q56,管理者シート!$G$9:$H$38,2,FALSE))</f>
        <v/>
      </c>
      <c r="R56" s="132" t="str">
        <f>IF(女子名簿!R56="","",女子名簿!R56)</f>
        <v/>
      </c>
      <c r="S56" s="132">
        <v>0</v>
      </c>
      <c r="T56" s="132">
        <v>2</v>
      </c>
      <c r="U56" s="132" t="str">
        <f>IF(女子名簿!U56="","",VLOOKUP(女子名簿!U56,管理者シート!$G$9:$H$38,2,FALSE))</f>
        <v/>
      </c>
      <c r="V56" s="132" t="str">
        <f>IF(女子名簿!V56="","",女子名簿!V56)</f>
        <v/>
      </c>
      <c r="W56" s="132">
        <v>0</v>
      </c>
      <c r="X56" s="132">
        <v>2</v>
      </c>
      <c r="Y56" s="132" t="str">
        <f>IF(女子名簿!Y56="","",VLOOKUP(女子名簿!Y56,管理者シート!$G$9:$H$23,2,FALSE))</f>
        <v/>
      </c>
      <c r="Z56" s="132" t="str">
        <f>IF(女子名簿!Z56="","",女子名簿!Z56)</f>
        <v/>
      </c>
      <c r="AA56" s="132">
        <v>0</v>
      </c>
      <c r="AB56" s="132">
        <v>2</v>
      </c>
      <c r="AC56" s="132" t="str">
        <f>IF(女子名簿!AC56="","",30)</f>
        <v/>
      </c>
      <c r="AD56" s="132" t="str">
        <f>IF(女子名簿!AD56="","",女子名簿!AD56)</f>
        <v/>
      </c>
      <c r="AE56" s="132">
        <v>0</v>
      </c>
      <c r="AF56" s="132">
        <v>2</v>
      </c>
      <c r="AG56" s="132" t="str">
        <f>IF(女子名簿!AG56="","",70)</f>
        <v/>
      </c>
      <c r="AH56" s="132" t="str">
        <f>IF(女子名簿!AH56="","",女子名簿!AH56)</f>
        <v/>
      </c>
      <c r="AI56" s="132">
        <v>0</v>
      </c>
      <c r="AJ56" s="132">
        <v>2</v>
      </c>
    </row>
    <row r="57" spans="1:36" x14ac:dyDescent="0.25">
      <c r="A57" s="99"/>
      <c r="B57" s="132" t="str">
        <f>IF(女子名簿!B57="","",女子名簿!B57)</f>
        <v/>
      </c>
      <c r="C57" s="99"/>
      <c r="D57" s="99" t="str">
        <f>IF(女子名簿!D57="","",女子名簿!D57)</f>
        <v/>
      </c>
      <c r="E57" s="132" t="str">
        <f>IF(女子名簿!E57="","",女子名簿!E57)</f>
        <v/>
      </c>
      <c r="F57" s="132" t="str">
        <f>IF(女子名簿!F57="","",女子名簿!F57)</f>
        <v/>
      </c>
      <c r="G57" s="132" t="str">
        <f>IF(女子名簿!G57="","",女子名簿!G57)</f>
        <v/>
      </c>
      <c r="H57" s="132" t="str">
        <f>IF(女子名簿!H57="","",女子名簿!H57)</f>
        <v/>
      </c>
      <c r="I57" s="132" t="str">
        <f>IF(女子名簿!I57="","",女子名簿!I57)</f>
        <v/>
      </c>
      <c r="J57" s="132" t="str">
        <f>IF(女子名簿!J57="","",女子名簿!J57)</f>
        <v/>
      </c>
      <c r="K57" s="132">
        <f>IF(女子名簿!K57="","",女子名簿!K57)</f>
        <v>2</v>
      </c>
      <c r="L57" s="195" t="str">
        <f>IF(女子名簿!L57="","",女子名簿!L57)</f>
        <v/>
      </c>
      <c r="M57" s="195" t="str">
        <f>IF(女子名簿!M57="","",女子名簿!M57)</f>
        <v/>
      </c>
      <c r="N57" s="195" t="str">
        <f>IF(女子名簿!N57="","",女子名簿!N57)</f>
        <v/>
      </c>
      <c r="O57" s="132" t="str">
        <f>IF(女子名簿!O57="","",女子名簿!O57)</f>
        <v>島根</v>
      </c>
      <c r="P57" s="132"/>
      <c r="Q57" s="132" t="str">
        <f>IF(女子名簿!Q57="","",VLOOKUP(女子名簿!Q57,管理者シート!$G$9:$H$38,2,FALSE))</f>
        <v/>
      </c>
      <c r="R57" s="132" t="str">
        <f>IF(女子名簿!R57="","",女子名簿!R57)</f>
        <v/>
      </c>
      <c r="S57" s="132">
        <v>0</v>
      </c>
      <c r="T57" s="132">
        <v>2</v>
      </c>
      <c r="U57" s="132" t="str">
        <f>IF(女子名簿!U57="","",VLOOKUP(女子名簿!U57,管理者シート!$G$9:$H$38,2,FALSE))</f>
        <v/>
      </c>
      <c r="V57" s="132" t="str">
        <f>IF(女子名簿!V57="","",女子名簿!V57)</f>
        <v/>
      </c>
      <c r="W57" s="132">
        <v>0</v>
      </c>
      <c r="X57" s="132">
        <v>2</v>
      </c>
      <c r="Y57" s="132" t="str">
        <f>IF(女子名簿!Y57="","",VLOOKUP(女子名簿!Y57,管理者シート!$G$9:$H$23,2,FALSE))</f>
        <v/>
      </c>
      <c r="Z57" s="132" t="str">
        <f>IF(女子名簿!Z57="","",女子名簿!Z57)</f>
        <v/>
      </c>
      <c r="AA57" s="132">
        <v>0</v>
      </c>
      <c r="AB57" s="132">
        <v>2</v>
      </c>
      <c r="AC57" s="132" t="str">
        <f>IF(女子名簿!AC57="","",30)</f>
        <v/>
      </c>
      <c r="AD57" s="132" t="str">
        <f>IF(女子名簿!AD57="","",女子名簿!AD57)</f>
        <v/>
      </c>
      <c r="AE57" s="132">
        <v>0</v>
      </c>
      <c r="AF57" s="132">
        <v>2</v>
      </c>
      <c r="AG57" s="132" t="str">
        <f>IF(女子名簿!AG57="","",70)</f>
        <v/>
      </c>
      <c r="AH57" s="132" t="str">
        <f>IF(女子名簿!AH57="","",女子名簿!AH57)</f>
        <v/>
      </c>
      <c r="AI57" s="132">
        <v>0</v>
      </c>
      <c r="AJ57" s="132">
        <v>2</v>
      </c>
    </row>
    <row r="58" spans="1:36" x14ac:dyDescent="0.25">
      <c r="A58" s="99"/>
      <c r="B58" s="132" t="str">
        <f>IF(女子名簿!B58="","",女子名簿!B58)</f>
        <v/>
      </c>
      <c r="C58" s="99"/>
      <c r="D58" s="99" t="str">
        <f>IF(女子名簿!D58="","",女子名簿!D58)</f>
        <v/>
      </c>
      <c r="E58" s="132" t="str">
        <f>IF(女子名簿!E58="","",女子名簿!E58)</f>
        <v/>
      </c>
      <c r="F58" s="132" t="str">
        <f>IF(女子名簿!F58="","",女子名簿!F58)</f>
        <v/>
      </c>
      <c r="G58" s="132" t="str">
        <f>IF(女子名簿!G58="","",女子名簿!G58)</f>
        <v/>
      </c>
      <c r="H58" s="132" t="str">
        <f>IF(女子名簿!H58="","",女子名簿!H58)</f>
        <v/>
      </c>
      <c r="I58" s="132" t="str">
        <f>IF(女子名簿!I58="","",女子名簿!I58)</f>
        <v/>
      </c>
      <c r="J58" s="132" t="str">
        <f>IF(女子名簿!J58="","",女子名簿!J58)</f>
        <v/>
      </c>
      <c r="K58" s="132">
        <f>IF(女子名簿!K58="","",女子名簿!K58)</f>
        <v>2</v>
      </c>
      <c r="L58" s="195" t="str">
        <f>IF(女子名簿!L58="","",女子名簿!L58)</f>
        <v/>
      </c>
      <c r="M58" s="195" t="str">
        <f>IF(女子名簿!M58="","",女子名簿!M58)</f>
        <v/>
      </c>
      <c r="N58" s="195" t="str">
        <f>IF(女子名簿!N58="","",女子名簿!N58)</f>
        <v/>
      </c>
      <c r="O58" s="132" t="str">
        <f>IF(女子名簿!O58="","",女子名簿!O58)</f>
        <v>島根</v>
      </c>
      <c r="P58" s="132"/>
      <c r="Q58" s="132" t="str">
        <f>IF(女子名簿!Q58="","",VLOOKUP(女子名簿!Q58,管理者シート!$G$9:$H$38,2,FALSE))</f>
        <v/>
      </c>
      <c r="R58" s="132" t="str">
        <f>IF(女子名簿!R58="","",女子名簿!R58)</f>
        <v/>
      </c>
      <c r="S58" s="132">
        <v>0</v>
      </c>
      <c r="T58" s="132">
        <v>2</v>
      </c>
      <c r="U58" s="132" t="str">
        <f>IF(女子名簿!U58="","",VLOOKUP(女子名簿!U58,管理者シート!$G$9:$H$38,2,FALSE))</f>
        <v/>
      </c>
      <c r="V58" s="132" t="str">
        <f>IF(女子名簿!V58="","",女子名簿!V58)</f>
        <v/>
      </c>
      <c r="W58" s="132">
        <v>0</v>
      </c>
      <c r="X58" s="132">
        <v>2</v>
      </c>
      <c r="Y58" s="132" t="str">
        <f>IF(女子名簿!Y58="","",VLOOKUP(女子名簿!Y58,管理者シート!$G$9:$H$23,2,FALSE))</f>
        <v/>
      </c>
      <c r="Z58" s="132" t="str">
        <f>IF(女子名簿!Z58="","",女子名簿!Z58)</f>
        <v/>
      </c>
      <c r="AA58" s="132">
        <v>0</v>
      </c>
      <c r="AB58" s="132">
        <v>2</v>
      </c>
      <c r="AC58" s="132" t="str">
        <f>IF(女子名簿!AC58="","",30)</f>
        <v/>
      </c>
      <c r="AD58" s="132" t="str">
        <f>IF(女子名簿!AD58="","",女子名簿!AD58)</f>
        <v/>
      </c>
      <c r="AE58" s="132">
        <v>0</v>
      </c>
      <c r="AF58" s="132">
        <v>2</v>
      </c>
      <c r="AG58" s="132" t="str">
        <f>IF(女子名簿!AG58="","",70)</f>
        <v/>
      </c>
      <c r="AH58" s="132" t="str">
        <f>IF(女子名簿!AH58="","",女子名簿!AH58)</f>
        <v/>
      </c>
      <c r="AI58" s="132">
        <v>0</v>
      </c>
      <c r="AJ58" s="132">
        <v>2</v>
      </c>
    </row>
    <row r="59" spans="1:36" x14ac:dyDescent="0.25">
      <c r="A59" s="99"/>
      <c r="B59" s="132" t="str">
        <f>IF(女子名簿!B59="","",女子名簿!B59)</f>
        <v/>
      </c>
      <c r="C59" s="99"/>
      <c r="D59" s="99" t="str">
        <f>IF(女子名簿!D59="","",女子名簿!D59)</f>
        <v/>
      </c>
      <c r="E59" s="132" t="str">
        <f>IF(女子名簿!E59="","",女子名簿!E59)</f>
        <v/>
      </c>
      <c r="F59" s="132" t="str">
        <f>IF(女子名簿!F59="","",女子名簿!F59)</f>
        <v/>
      </c>
      <c r="G59" s="132" t="str">
        <f>IF(女子名簿!G59="","",女子名簿!G59)</f>
        <v/>
      </c>
      <c r="H59" s="132" t="str">
        <f>IF(女子名簿!H59="","",女子名簿!H59)</f>
        <v/>
      </c>
      <c r="I59" s="132" t="str">
        <f>IF(女子名簿!I59="","",女子名簿!I59)</f>
        <v/>
      </c>
      <c r="J59" s="132" t="str">
        <f>IF(女子名簿!J59="","",女子名簿!J59)</f>
        <v/>
      </c>
      <c r="K59" s="132">
        <f>IF(女子名簿!K59="","",女子名簿!K59)</f>
        <v>2</v>
      </c>
      <c r="L59" s="195" t="str">
        <f>IF(女子名簿!L59="","",女子名簿!L59)</f>
        <v/>
      </c>
      <c r="M59" s="195" t="str">
        <f>IF(女子名簿!M59="","",女子名簿!M59)</f>
        <v/>
      </c>
      <c r="N59" s="195" t="str">
        <f>IF(女子名簿!N59="","",女子名簿!N59)</f>
        <v/>
      </c>
      <c r="O59" s="132" t="str">
        <f>IF(女子名簿!O59="","",女子名簿!O59)</f>
        <v>島根</v>
      </c>
      <c r="P59" s="132"/>
      <c r="Q59" s="132" t="str">
        <f>IF(女子名簿!Q59="","",VLOOKUP(女子名簿!Q59,管理者シート!$G$9:$H$38,2,FALSE))</f>
        <v/>
      </c>
      <c r="R59" s="132" t="str">
        <f>IF(女子名簿!R59="","",女子名簿!R59)</f>
        <v/>
      </c>
      <c r="S59" s="132">
        <v>0</v>
      </c>
      <c r="T59" s="132">
        <v>2</v>
      </c>
      <c r="U59" s="132" t="str">
        <f>IF(女子名簿!U59="","",VLOOKUP(女子名簿!U59,管理者シート!$G$9:$H$38,2,FALSE))</f>
        <v/>
      </c>
      <c r="V59" s="132" t="str">
        <f>IF(女子名簿!V59="","",女子名簿!V59)</f>
        <v/>
      </c>
      <c r="W59" s="132">
        <v>0</v>
      </c>
      <c r="X59" s="132">
        <v>2</v>
      </c>
      <c r="Y59" s="132" t="str">
        <f>IF(女子名簿!Y59="","",VLOOKUP(女子名簿!Y59,管理者シート!$G$9:$H$23,2,FALSE))</f>
        <v/>
      </c>
      <c r="Z59" s="132" t="str">
        <f>IF(女子名簿!Z59="","",女子名簿!Z59)</f>
        <v/>
      </c>
      <c r="AA59" s="132">
        <v>0</v>
      </c>
      <c r="AB59" s="132">
        <v>2</v>
      </c>
      <c r="AC59" s="132" t="str">
        <f>IF(女子名簿!AC59="","",30)</f>
        <v/>
      </c>
      <c r="AD59" s="132" t="str">
        <f>IF(女子名簿!AD59="","",女子名簿!AD59)</f>
        <v/>
      </c>
      <c r="AE59" s="132">
        <v>0</v>
      </c>
      <c r="AF59" s="132">
        <v>2</v>
      </c>
      <c r="AG59" s="132" t="str">
        <f>IF(女子名簿!AG59="","",70)</f>
        <v/>
      </c>
      <c r="AH59" s="132" t="str">
        <f>IF(女子名簿!AH59="","",女子名簿!AH59)</f>
        <v/>
      </c>
      <c r="AI59" s="132">
        <v>0</v>
      </c>
      <c r="AJ59" s="132">
        <v>2</v>
      </c>
    </row>
    <row r="60" spans="1:36" x14ac:dyDescent="0.25">
      <c r="A60" s="99"/>
      <c r="B60" s="132" t="str">
        <f>IF(女子名簿!B60="","",女子名簿!B60)</f>
        <v/>
      </c>
      <c r="C60" s="99"/>
      <c r="D60" s="99" t="str">
        <f>IF(女子名簿!D60="","",女子名簿!D60)</f>
        <v/>
      </c>
      <c r="E60" s="132" t="str">
        <f>IF(女子名簿!E60="","",女子名簿!E60)</f>
        <v/>
      </c>
      <c r="F60" s="132" t="str">
        <f>IF(女子名簿!F60="","",女子名簿!F60)</f>
        <v/>
      </c>
      <c r="G60" s="132" t="str">
        <f>IF(女子名簿!G60="","",女子名簿!G60)</f>
        <v/>
      </c>
      <c r="H60" s="132" t="str">
        <f>IF(女子名簿!H60="","",女子名簿!H60)</f>
        <v/>
      </c>
      <c r="I60" s="132" t="str">
        <f>IF(女子名簿!I60="","",女子名簿!I60)</f>
        <v/>
      </c>
      <c r="J60" s="132" t="str">
        <f>IF(女子名簿!J60="","",女子名簿!J60)</f>
        <v/>
      </c>
      <c r="K60" s="132">
        <f>IF(女子名簿!K60="","",女子名簿!K60)</f>
        <v>2</v>
      </c>
      <c r="L60" s="195" t="str">
        <f>IF(女子名簿!L60="","",女子名簿!L60)</f>
        <v/>
      </c>
      <c r="M60" s="195" t="str">
        <f>IF(女子名簿!M60="","",女子名簿!M60)</f>
        <v/>
      </c>
      <c r="N60" s="195" t="str">
        <f>IF(女子名簿!N60="","",女子名簿!N60)</f>
        <v/>
      </c>
      <c r="O60" s="132" t="str">
        <f>IF(女子名簿!O60="","",女子名簿!O60)</f>
        <v>島根</v>
      </c>
      <c r="P60" s="132"/>
      <c r="Q60" s="132" t="str">
        <f>IF(女子名簿!Q60="","",VLOOKUP(女子名簿!Q60,管理者シート!$G$9:$H$38,2,FALSE))</f>
        <v/>
      </c>
      <c r="R60" s="132" t="str">
        <f>IF(女子名簿!R60="","",女子名簿!R60)</f>
        <v/>
      </c>
      <c r="S60" s="132">
        <v>0</v>
      </c>
      <c r="T60" s="132">
        <v>2</v>
      </c>
      <c r="U60" s="132" t="str">
        <f>IF(女子名簿!U60="","",VLOOKUP(女子名簿!U60,管理者シート!$G$9:$H$38,2,FALSE))</f>
        <v/>
      </c>
      <c r="V60" s="132" t="str">
        <f>IF(女子名簿!V60="","",女子名簿!V60)</f>
        <v/>
      </c>
      <c r="W60" s="132">
        <v>0</v>
      </c>
      <c r="X60" s="132">
        <v>2</v>
      </c>
      <c r="Y60" s="132" t="str">
        <f>IF(女子名簿!Y60="","",VLOOKUP(女子名簿!Y60,管理者シート!$G$9:$H$23,2,FALSE))</f>
        <v/>
      </c>
      <c r="Z60" s="132" t="str">
        <f>IF(女子名簿!Z60="","",女子名簿!Z60)</f>
        <v/>
      </c>
      <c r="AA60" s="132">
        <v>0</v>
      </c>
      <c r="AB60" s="132">
        <v>2</v>
      </c>
      <c r="AC60" s="132" t="str">
        <f>IF(女子名簿!AC60="","",30)</f>
        <v/>
      </c>
      <c r="AD60" s="132" t="str">
        <f>IF(女子名簿!AD60="","",女子名簿!AD60)</f>
        <v/>
      </c>
      <c r="AE60" s="132">
        <v>0</v>
      </c>
      <c r="AF60" s="132">
        <v>2</v>
      </c>
      <c r="AG60" s="132" t="str">
        <f>IF(女子名簿!AG60="","",70)</f>
        <v/>
      </c>
      <c r="AH60" s="132" t="str">
        <f>IF(女子名簿!AH60="","",女子名簿!AH60)</f>
        <v/>
      </c>
      <c r="AI60" s="132">
        <v>0</v>
      </c>
      <c r="AJ60" s="132">
        <v>2</v>
      </c>
    </row>
    <row r="61" spans="1:36" x14ac:dyDescent="0.25">
      <c r="A61" s="99"/>
      <c r="B61" s="132" t="str">
        <f>IF(女子名簿!B61="","",女子名簿!B61)</f>
        <v/>
      </c>
      <c r="C61" s="99"/>
      <c r="D61" s="99" t="str">
        <f>IF(女子名簿!D61="","",女子名簿!D61)</f>
        <v/>
      </c>
      <c r="E61" s="132" t="str">
        <f>IF(女子名簿!E61="","",女子名簿!E61)</f>
        <v/>
      </c>
      <c r="F61" s="132" t="str">
        <f>IF(女子名簿!F61="","",女子名簿!F61)</f>
        <v/>
      </c>
      <c r="G61" s="132" t="str">
        <f>IF(女子名簿!G61="","",女子名簿!G61)</f>
        <v/>
      </c>
      <c r="H61" s="132" t="str">
        <f>IF(女子名簿!H61="","",女子名簿!H61)</f>
        <v/>
      </c>
      <c r="I61" s="132" t="str">
        <f>IF(女子名簿!I61="","",女子名簿!I61)</f>
        <v/>
      </c>
      <c r="J61" s="132" t="str">
        <f>IF(女子名簿!J61="","",女子名簿!J61)</f>
        <v/>
      </c>
      <c r="K61" s="132">
        <f>IF(女子名簿!K61="","",女子名簿!K61)</f>
        <v>2</v>
      </c>
      <c r="L61" s="195" t="str">
        <f>IF(女子名簿!L61="","",女子名簿!L61)</f>
        <v/>
      </c>
      <c r="M61" s="195" t="str">
        <f>IF(女子名簿!M61="","",女子名簿!M61)</f>
        <v/>
      </c>
      <c r="N61" s="195" t="str">
        <f>IF(女子名簿!N61="","",女子名簿!N61)</f>
        <v/>
      </c>
      <c r="O61" s="132" t="str">
        <f>IF(女子名簿!O61="","",女子名簿!O61)</f>
        <v>島根</v>
      </c>
      <c r="P61" s="132"/>
      <c r="Q61" s="132" t="str">
        <f>IF(女子名簿!Q61="","",VLOOKUP(女子名簿!Q61,管理者シート!$G$9:$H$38,2,FALSE))</f>
        <v/>
      </c>
      <c r="R61" s="132" t="str">
        <f>IF(女子名簿!R61="","",女子名簿!R61)</f>
        <v/>
      </c>
      <c r="S61" s="132">
        <v>0</v>
      </c>
      <c r="T61" s="132">
        <v>2</v>
      </c>
      <c r="U61" s="132" t="str">
        <f>IF(女子名簿!U61="","",VLOOKUP(女子名簿!U61,管理者シート!$G$9:$H$38,2,FALSE))</f>
        <v/>
      </c>
      <c r="V61" s="132" t="str">
        <f>IF(女子名簿!V61="","",女子名簿!V61)</f>
        <v/>
      </c>
      <c r="W61" s="132">
        <v>0</v>
      </c>
      <c r="X61" s="132">
        <v>2</v>
      </c>
      <c r="Y61" s="132" t="str">
        <f>IF(女子名簿!Y61="","",VLOOKUP(女子名簿!Y61,管理者シート!$G$9:$H$23,2,FALSE))</f>
        <v/>
      </c>
      <c r="Z61" s="132" t="str">
        <f>IF(女子名簿!Z61="","",女子名簿!Z61)</f>
        <v/>
      </c>
      <c r="AA61" s="132">
        <v>0</v>
      </c>
      <c r="AB61" s="132">
        <v>2</v>
      </c>
      <c r="AC61" s="132" t="str">
        <f>IF(女子名簿!AC61="","",30)</f>
        <v/>
      </c>
      <c r="AD61" s="132" t="str">
        <f>IF(女子名簿!AD61="","",女子名簿!AD61)</f>
        <v/>
      </c>
      <c r="AE61" s="132">
        <v>0</v>
      </c>
      <c r="AF61" s="132">
        <v>2</v>
      </c>
      <c r="AG61" s="132" t="str">
        <f>IF(女子名簿!AG61="","",70)</f>
        <v/>
      </c>
      <c r="AH61" s="132" t="str">
        <f>IF(女子名簿!AH61="","",女子名簿!AH61)</f>
        <v/>
      </c>
      <c r="AI61" s="132">
        <v>0</v>
      </c>
      <c r="AJ61" s="132">
        <v>2</v>
      </c>
    </row>
    <row r="62" spans="1:36" x14ac:dyDescent="0.25">
      <c r="A62" s="99"/>
      <c r="B62" s="132" t="str">
        <f>IF(女子名簿!B62="","",女子名簿!B62)</f>
        <v/>
      </c>
      <c r="C62" s="99"/>
      <c r="D62" s="99" t="str">
        <f>IF(女子名簿!D62="","",女子名簿!D62)</f>
        <v/>
      </c>
      <c r="E62" s="132" t="str">
        <f>IF(女子名簿!E62="","",女子名簿!E62)</f>
        <v/>
      </c>
      <c r="F62" s="132" t="str">
        <f>IF(女子名簿!F62="","",女子名簿!F62)</f>
        <v/>
      </c>
      <c r="G62" s="132" t="str">
        <f>IF(女子名簿!G62="","",女子名簿!G62)</f>
        <v/>
      </c>
      <c r="H62" s="132" t="str">
        <f>IF(女子名簿!H62="","",女子名簿!H62)</f>
        <v/>
      </c>
      <c r="I62" s="132" t="str">
        <f>IF(女子名簿!I62="","",女子名簿!I62)</f>
        <v/>
      </c>
      <c r="J62" s="132" t="str">
        <f>IF(女子名簿!J62="","",女子名簿!J62)</f>
        <v/>
      </c>
      <c r="K62" s="132">
        <f>IF(女子名簿!K62="","",女子名簿!K62)</f>
        <v>2</v>
      </c>
      <c r="L62" s="195" t="str">
        <f>IF(女子名簿!L62="","",女子名簿!L62)</f>
        <v/>
      </c>
      <c r="M62" s="195" t="str">
        <f>IF(女子名簿!M62="","",女子名簿!M62)</f>
        <v/>
      </c>
      <c r="N62" s="195" t="str">
        <f>IF(女子名簿!N62="","",女子名簿!N62)</f>
        <v/>
      </c>
      <c r="O62" s="132" t="str">
        <f>IF(女子名簿!O62="","",女子名簿!O62)</f>
        <v>島根</v>
      </c>
      <c r="P62" s="132"/>
      <c r="Q62" s="132" t="str">
        <f>IF(女子名簿!Q62="","",VLOOKUP(女子名簿!Q62,管理者シート!$G$9:$H$38,2,FALSE))</f>
        <v/>
      </c>
      <c r="R62" s="132" t="str">
        <f>IF(女子名簿!R62="","",女子名簿!R62)</f>
        <v/>
      </c>
      <c r="S62" s="132">
        <v>0</v>
      </c>
      <c r="T62" s="132">
        <v>2</v>
      </c>
      <c r="U62" s="132" t="str">
        <f>IF(女子名簿!U62="","",VLOOKUP(女子名簿!U62,管理者シート!$G$9:$H$38,2,FALSE))</f>
        <v/>
      </c>
      <c r="V62" s="132" t="str">
        <f>IF(女子名簿!V62="","",女子名簿!V62)</f>
        <v/>
      </c>
      <c r="W62" s="132">
        <v>0</v>
      </c>
      <c r="X62" s="132">
        <v>2</v>
      </c>
      <c r="Y62" s="132" t="str">
        <f>IF(女子名簿!Y62="","",VLOOKUP(女子名簿!Y62,管理者シート!$G$9:$H$23,2,FALSE))</f>
        <v/>
      </c>
      <c r="Z62" s="132" t="str">
        <f>IF(女子名簿!Z62="","",女子名簿!Z62)</f>
        <v/>
      </c>
      <c r="AA62" s="132">
        <v>0</v>
      </c>
      <c r="AB62" s="132">
        <v>2</v>
      </c>
      <c r="AC62" s="132" t="str">
        <f>IF(女子名簿!AC62="","",30)</f>
        <v/>
      </c>
      <c r="AD62" s="132" t="str">
        <f>IF(女子名簿!AD62="","",女子名簿!AD62)</f>
        <v/>
      </c>
      <c r="AE62" s="132">
        <v>0</v>
      </c>
      <c r="AF62" s="132">
        <v>2</v>
      </c>
      <c r="AG62" s="132" t="str">
        <f>IF(女子名簿!AG62="","",70)</f>
        <v/>
      </c>
      <c r="AH62" s="132" t="str">
        <f>IF(女子名簿!AH62="","",女子名簿!AH62)</f>
        <v/>
      </c>
      <c r="AI62" s="132">
        <v>0</v>
      </c>
      <c r="AJ62" s="132">
        <v>2</v>
      </c>
    </row>
    <row r="63" spans="1:36" x14ac:dyDescent="0.25">
      <c r="A63" s="99"/>
      <c r="B63" s="132" t="str">
        <f>IF(女子名簿!B63="","",女子名簿!B63)</f>
        <v/>
      </c>
      <c r="C63" s="99"/>
      <c r="D63" s="99" t="str">
        <f>IF(女子名簿!D63="","",女子名簿!D63)</f>
        <v/>
      </c>
      <c r="E63" s="132" t="str">
        <f>IF(女子名簿!E63="","",女子名簿!E63)</f>
        <v/>
      </c>
      <c r="F63" s="132" t="str">
        <f>IF(女子名簿!F63="","",女子名簿!F63)</f>
        <v/>
      </c>
      <c r="G63" s="132" t="str">
        <f>IF(女子名簿!G63="","",女子名簿!G63)</f>
        <v/>
      </c>
      <c r="H63" s="132" t="str">
        <f>IF(女子名簿!H63="","",女子名簿!H63)</f>
        <v/>
      </c>
      <c r="I63" s="132" t="str">
        <f>IF(女子名簿!I63="","",女子名簿!I63)</f>
        <v/>
      </c>
      <c r="J63" s="132" t="str">
        <f>IF(女子名簿!J63="","",女子名簿!J63)</f>
        <v/>
      </c>
      <c r="K63" s="132">
        <f>IF(女子名簿!K63="","",女子名簿!K63)</f>
        <v>2</v>
      </c>
      <c r="L63" s="195" t="str">
        <f>IF(女子名簿!L63="","",女子名簿!L63)</f>
        <v/>
      </c>
      <c r="M63" s="195" t="str">
        <f>IF(女子名簿!M63="","",女子名簿!M63)</f>
        <v/>
      </c>
      <c r="N63" s="195" t="str">
        <f>IF(女子名簿!N63="","",女子名簿!N63)</f>
        <v/>
      </c>
      <c r="O63" s="132" t="str">
        <f>IF(女子名簿!O63="","",女子名簿!O63)</f>
        <v>島根</v>
      </c>
      <c r="P63" s="132"/>
      <c r="Q63" s="132" t="str">
        <f>IF(女子名簿!Q63="","",VLOOKUP(女子名簿!Q63,管理者シート!$G$9:$H$38,2,FALSE))</f>
        <v/>
      </c>
      <c r="R63" s="132" t="str">
        <f>IF(女子名簿!R63="","",女子名簿!R63)</f>
        <v/>
      </c>
      <c r="S63" s="132">
        <v>0</v>
      </c>
      <c r="T63" s="132">
        <v>2</v>
      </c>
      <c r="U63" s="132" t="str">
        <f>IF(女子名簿!U63="","",VLOOKUP(女子名簿!U63,管理者シート!$G$9:$H$38,2,FALSE))</f>
        <v/>
      </c>
      <c r="V63" s="132" t="str">
        <f>IF(女子名簿!V63="","",女子名簿!V63)</f>
        <v/>
      </c>
      <c r="W63" s="132">
        <v>0</v>
      </c>
      <c r="X63" s="132">
        <v>2</v>
      </c>
      <c r="Y63" s="132" t="str">
        <f>IF(女子名簿!Y63="","",VLOOKUP(女子名簿!Y63,管理者シート!$G$9:$H$23,2,FALSE))</f>
        <v/>
      </c>
      <c r="Z63" s="132" t="str">
        <f>IF(女子名簿!Z63="","",女子名簿!Z63)</f>
        <v/>
      </c>
      <c r="AA63" s="132">
        <v>0</v>
      </c>
      <c r="AB63" s="132">
        <v>2</v>
      </c>
      <c r="AC63" s="132" t="str">
        <f>IF(女子名簿!AC63="","",30)</f>
        <v/>
      </c>
      <c r="AD63" s="132" t="str">
        <f>IF(女子名簿!AD63="","",女子名簿!AD63)</f>
        <v/>
      </c>
      <c r="AE63" s="132">
        <v>0</v>
      </c>
      <c r="AF63" s="132">
        <v>2</v>
      </c>
      <c r="AG63" s="132" t="str">
        <f>IF(女子名簿!AG63="","",70)</f>
        <v/>
      </c>
      <c r="AH63" s="132" t="str">
        <f>IF(女子名簿!AH63="","",女子名簿!AH63)</f>
        <v/>
      </c>
      <c r="AI63" s="132">
        <v>0</v>
      </c>
      <c r="AJ63" s="132">
        <v>2</v>
      </c>
    </row>
    <row r="64" spans="1:36" x14ac:dyDescent="0.25">
      <c r="A64" s="99"/>
      <c r="B64" s="132" t="str">
        <f>IF(女子名簿!B64="","",女子名簿!B64)</f>
        <v/>
      </c>
      <c r="C64" s="99"/>
      <c r="D64" s="99" t="str">
        <f>IF(女子名簿!D64="","",女子名簿!D64)</f>
        <v/>
      </c>
      <c r="E64" s="132" t="str">
        <f>IF(女子名簿!E64="","",女子名簿!E64)</f>
        <v/>
      </c>
      <c r="F64" s="132" t="str">
        <f>IF(女子名簿!F64="","",女子名簿!F64)</f>
        <v/>
      </c>
      <c r="G64" s="132" t="str">
        <f>IF(女子名簿!G64="","",女子名簿!G64)</f>
        <v/>
      </c>
      <c r="H64" s="132" t="str">
        <f>IF(女子名簿!H64="","",女子名簿!H64)</f>
        <v/>
      </c>
      <c r="I64" s="132" t="str">
        <f>IF(女子名簿!I64="","",女子名簿!I64)</f>
        <v/>
      </c>
      <c r="J64" s="132" t="str">
        <f>IF(女子名簿!J64="","",女子名簿!J64)</f>
        <v/>
      </c>
      <c r="K64" s="132">
        <f>IF(女子名簿!K64="","",女子名簿!K64)</f>
        <v>2</v>
      </c>
      <c r="L64" s="195" t="str">
        <f>IF(女子名簿!L64="","",女子名簿!L64)</f>
        <v/>
      </c>
      <c r="M64" s="195" t="str">
        <f>IF(女子名簿!M64="","",女子名簿!M64)</f>
        <v/>
      </c>
      <c r="N64" s="195" t="str">
        <f>IF(女子名簿!N64="","",女子名簿!N64)</f>
        <v/>
      </c>
      <c r="O64" s="132" t="str">
        <f>IF(女子名簿!O64="","",女子名簿!O64)</f>
        <v>島根</v>
      </c>
      <c r="P64" s="132"/>
      <c r="Q64" s="132" t="str">
        <f>IF(女子名簿!Q64="","",VLOOKUP(女子名簿!Q64,管理者シート!$G$9:$H$38,2,FALSE))</f>
        <v/>
      </c>
      <c r="R64" s="132" t="str">
        <f>IF(女子名簿!R64="","",女子名簿!R64)</f>
        <v/>
      </c>
      <c r="S64" s="132">
        <v>0</v>
      </c>
      <c r="T64" s="132">
        <v>2</v>
      </c>
      <c r="U64" s="132" t="str">
        <f>IF(女子名簿!U64="","",VLOOKUP(女子名簿!U64,管理者シート!$G$9:$H$38,2,FALSE))</f>
        <v/>
      </c>
      <c r="V64" s="132" t="str">
        <f>IF(女子名簿!V64="","",女子名簿!V64)</f>
        <v/>
      </c>
      <c r="W64" s="132">
        <v>0</v>
      </c>
      <c r="X64" s="132">
        <v>2</v>
      </c>
      <c r="Y64" s="132" t="str">
        <f>IF(女子名簿!Y64="","",VLOOKUP(女子名簿!Y64,管理者シート!$G$9:$H$23,2,FALSE))</f>
        <v/>
      </c>
      <c r="Z64" s="132" t="str">
        <f>IF(女子名簿!Z64="","",女子名簿!Z64)</f>
        <v/>
      </c>
      <c r="AA64" s="132">
        <v>0</v>
      </c>
      <c r="AB64" s="132">
        <v>2</v>
      </c>
      <c r="AC64" s="132" t="str">
        <f>IF(女子名簿!AC64="","",30)</f>
        <v/>
      </c>
      <c r="AD64" s="132" t="str">
        <f>IF(女子名簿!AD64="","",女子名簿!AD64)</f>
        <v/>
      </c>
      <c r="AE64" s="132">
        <v>0</v>
      </c>
      <c r="AF64" s="132">
        <v>2</v>
      </c>
      <c r="AG64" s="132" t="str">
        <f>IF(女子名簿!AG64="","",70)</f>
        <v/>
      </c>
      <c r="AH64" s="132" t="str">
        <f>IF(女子名簿!AH64="","",女子名簿!AH64)</f>
        <v/>
      </c>
      <c r="AI64" s="132">
        <v>0</v>
      </c>
      <c r="AJ64" s="132">
        <v>2</v>
      </c>
    </row>
    <row r="65" spans="1:36" x14ac:dyDescent="0.25">
      <c r="A65" s="99"/>
      <c r="B65" s="132" t="str">
        <f>IF(女子名簿!B65="","",女子名簿!B65)</f>
        <v/>
      </c>
      <c r="C65" s="99"/>
      <c r="D65" s="99" t="str">
        <f>IF(女子名簿!D65="","",女子名簿!D65)</f>
        <v/>
      </c>
      <c r="E65" s="132" t="str">
        <f>IF(女子名簿!E65="","",女子名簿!E65)</f>
        <v/>
      </c>
      <c r="F65" s="132" t="str">
        <f>IF(女子名簿!F65="","",女子名簿!F65)</f>
        <v/>
      </c>
      <c r="G65" s="132" t="str">
        <f>IF(女子名簿!G65="","",女子名簿!G65)</f>
        <v/>
      </c>
      <c r="H65" s="132" t="str">
        <f>IF(女子名簿!H65="","",女子名簿!H65)</f>
        <v/>
      </c>
      <c r="I65" s="132" t="str">
        <f>IF(女子名簿!I65="","",女子名簿!I65)</f>
        <v/>
      </c>
      <c r="J65" s="132" t="str">
        <f>IF(女子名簿!J65="","",女子名簿!J65)</f>
        <v/>
      </c>
      <c r="K65" s="132">
        <f>IF(女子名簿!K65="","",女子名簿!K65)</f>
        <v>2</v>
      </c>
      <c r="L65" s="195" t="str">
        <f>IF(女子名簿!L65="","",女子名簿!L65)</f>
        <v/>
      </c>
      <c r="M65" s="195" t="str">
        <f>IF(女子名簿!M65="","",女子名簿!M65)</f>
        <v/>
      </c>
      <c r="N65" s="195" t="str">
        <f>IF(女子名簿!N65="","",女子名簿!N65)</f>
        <v/>
      </c>
      <c r="O65" s="132" t="str">
        <f>IF(女子名簿!O65="","",女子名簿!O65)</f>
        <v>島根</v>
      </c>
      <c r="P65" s="132"/>
      <c r="Q65" s="132" t="str">
        <f>IF(女子名簿!Q65="","",VLOOKUP(女子名簿!Q65,管理者シート!$G$9:$H$38,2,FALSE))</f>
        <v/>
      </c>
      <c r="R65" s="132" t="str">
        <f>IF(女子名簿!R65="","",女子名簿!R65)</f>
        <v/>
      </c>
      <c r="S65" s="132">
        <v>0</v>
      </c>
      <c r="T65" s="132">
        <v>2</v>
      </c>
      <c r="U65" s="132" t="str">
        <f>IF(女子名簿!U65="","",VLOOKUP(女子名簿!U65,管理者シート!$G$9:$H$38,2,FALSE))</f>
        <v/>
      </c>
      <c r="V65" s="132" t="str">
        <f>IF(女子名簿!V65="","",女子名簿!V65)</f>
        <v/>
      </c>
      <c r="W65" s="132">
        <v>0</v>
      </c>
      <c r="X65" s="132">
        <v>2</v>
      </c>
      <c r="Y65" s="132" t="str">
        <f>IF(女子名簿!Y65="","",VLOOKUP(女子名簿!Y65,管理者シート!$G$9:$H$23,2,FALSE))</f>
        <v/>
      </c>
      <c r="Z65" s="132" t="str">
        <f>IF(女子名簿!Z65="","",女子名簿!Z65)</f>
        <v/>
      </c>
      <c r="AA65" s="132">
        <v>0</v>
      </c>
      <c r="AB65" s="132">
        <v>2</v>
      </c>
      <c r="AC65" s="132" t="str">
        <f>IF(女子名簿!AC65="","",30)</f>
        <v/>
      </c>
      <c r="AD65" s="132" t="str">
        <f>IF(女子名簿!AD65="","",女子名簿!AD65)</f>
        <v/>
      </c>
      <c r="AE65" s="132">
        <v>0</v>
      </c>
      <c r="AF65" s="132">
        <v>2</v>
      </c>
      <c r="AG65" s="132" t="str">
        <f>IF(女子名簿!AG65="","",70)</f>
        <v/>
      </c>
      <c r="AH65" s="132" t="str">
        <f>IF(女子名簿!AH65="","",女子名簿!AH65)</f>
        <v/>
      </c>
      <c r="AI65" s="132">
        <v>0</v>
      </c>
      <c r="AJ65" s="132">
        <v>2</v>
      </c>
    </row>
    <row r="66" spans="1:36" x14ac:dyDescent="0.25">
      <c r="A66" s="99"/>
      <c r="B66" s="132" t="str">
        <f>IF(女子名簿!B66="","",女子名簿!B66)</f>
        <v/>
      </c>
      <c r="C66" s="99"/>
      <c r="D66" s="99" t="str">
        <f>IF(女子名簿!D66="","",女子名簿!D66)</f>
        <v/>
      </c>
      <c r="E66" s="132" t="str">
        <f>IF(女子名簿!E66="","",女子名簿!E66)</f>
        <v/>
      </c>
      <c r="F66" s="132" t="str">
        <f>IF(女子名簿!F66="","",女子名簿!F66)</f>
        <v/>
      </c>
      <c r="G66" s="132" t="str">
        <f>IF(女子名簿!G66="","",女子名簿!G66)</f>
        <v/>
      </c>
      <c r="H66" s="132" t="str">
        <f>IF(女子名簿!H66="","",女子名簿!H66)</f>
        <v/>
      </c>
      <c r="I66" s="132" t="str">
        <f>IF(女子名簿!I66="","",女子名簿!I66)</f>
        <v/>
      </c>
      <c r="J66" s="132" t="str">
        <f>IF(女子名簿!J66="","",女子名簿!J66)</f>
        <v/>
      </c>
      <c r="K66" s="132">
        <f>IF(女子名簿!K66="","",女子名簿!K66)</f>
        <v>2</v>
      </c>
      <c r="L66" s="195" t="str">
        <f>IF(女子名簿!L66="","",女子名簿!L66)</f>
        <v/>
      </c>
      <c r="M66" s="195" t="str">
        <f>IF(女子名簿!M66="","",女子名簿!M66)</f>
        <v/>
      </c>
      <c r="N66" s="195" t="str">
        <f>IF(女子名簿!N66="","",女子名簿!N66)</f>
        <v/>
      </c>
      <c r="O66" s="132" t="str">
        <f>IF(女子名簿!O66="","",女子名簿!O66)</f>
        <v>島根</v>
      </c>
      <c r="P66" s="132"/>
      <c r="Q66" s="132" t="str">
        <f>IF(女子名簿!Q66="","",VLOOKUP(女子名簿!Q66,管理者シート!$G$9:$H$38,2,FALSE))</f>
        <v/>
      </c>
      <c r="R66" s="132" t="str">
        <f>IF(女子名簿!R66="","",女子名簿!R66)</f>
        <v/>
      </c>
      <c r="S66" s="132">
        <v>0</v>
      </c>
      <c r="T66" s="132">
        <v>2</v>
      </c>
      <c r="U66" s="132" t="str">
        <f>IF(女子名簿!U66="","",VLOOKUP(女子名簿!U66,管理者シート!$G$9:$H$38,2,FALSE))</f>
        <v/>
      </c>
      <c r="V66" s="132" t="str">
        <f>IF(女子名簿!V66="","",女子名簿!V66)</f>
        <v/>
      </c>
      <c r="W66" s="132">
        <v>0</v>
      </c>
      <c r="X66" s="132">
        <v>2</v>
      </c>
      <c r="Y66" s="132" t="str">
        <f>IF(女子名簿!Y66="","",VLOOKUP(女子名簿!Y66,管理者シート!$G$9:$H$23,2,FALSE))</f>
        <v/>
      </c>
      <c r="Z66" s="132" t="str">
        <f>IF(女子名簿!Z66="","",女子名簿!Z66)</f>
        <v/>
      </c>
      <c r="AA66" s="132">
        <v>0</v>
      </c>
      <c r="AB66" s="132">
        <v>2</v>
      </c>
      <c r="AC66" s="132" t="str">
        <f>IF(女子名簿!AC66="","",30)</f>
        <v/>
      </c>
      <c r="AD66" s="132" t="str">
        <f>IF(女子名簿!AD66="","",女子名簿!AD66)</f>
        <v/>
      </c>
      <c r="AE66" s="132">
        <v>0</v>
      </c>
      <c r="AF66" s="132">
        <v>2</v>
      </c>
      <c r="AG66" s="132" t="str">
        <f>IF(女子名簿!AG66="","",70)</f>
        <v/>
      </c>
      <c r="AH66" s="132" t="str">
        <f>IF(女子名簿!AH66="","",女子名簿!AH66)</f>
        <v/>
      </c>
      <c r="AI66" s="132">
        <v>0</v>
      </c>
      <c r="AJ66" s="132">
        <v>2</v>
      </c>
    </row>
    <row r="67" spans="1:36" x14ac:dyDescent="0.25">
      <c r="A67" s="99"/>
      <c r="B67" s="132" t="str">
        <f>IF(女子名簿!B67="","",女子名簿!B67)</f>
        <v/>
      </c>
      <c r="C67" s="99"/>
      <c r="D67" s="99" t="str">
        <f>IF(女子名簿!D67="","",女子名簿!D67)</f>
        <v/>
      </c>
      <c r="E67" s="132" t="str">
        <f>IF(女子名簿!E67="","",女子名簿!E67)</f>
        <v/>
      </c>
      <c r="F67" s="132" t="str">
        <f>IF(女子名簿!F67="","",女子名簿!F67)</f>
        <v/>
      </c>
      <c r="G67" s="132" t="str">
        <f>IF(女子名簿!G67="","",女子名簿!G67)</f>
        <v/>
      </c>
      <c r="H67" s="132" t="str">
        <f>IF(女子名簿!H67="","",女子名簿!H67)</f>
        <v/>
      </c>
      <c r="I67" s="132" t="str">
        <f>IF(女子名簿!I67="","",女子名簿!I67)</f>
        <v/>
      </c>
      <c r="J67" s="132" t="str">
        <f>IF(女子名簿!J67="","",女子名簿!J67)</f>
        <v/>
      </c>
      <c r="K67" s="132">
        <f>IF(女子名簿!K67="","",女子名簿!K67)</f>
        <v>2</v>
      </c>
      <c r="L67" s="195" t="str">
        <f>IF(女子名簿!L67="","",女子名簿!L67)</f>
        <v/>
      </c>
      <c r="M67" s="195" t="str">
        <f>IF(女子名簿!M67="","",女子名簿!M67)</f>
        <v/>
      </c>
      <c r="N67" s="195" t="str">
        <f>IF(女子名簿!N67="","",女子名簿!N67)</f>
        <v/>
      </c>
      <c r="O67" s="132" t="str">
        <f>IF(女子名簿!O67="","",女子名簿!O67)</f>
        <v>島根</v>
      </c>
      <c r="P67" s="132"/>
      <c r="Q67" s="132" t="str">
        <f>IF(女子名簿!Q67="","",VLOOKUP(女子名簿!Q67,管理者シート!$G$9:$H$38,2,FALSE))</f>
        <v/>
      </c>
      <c r="R67" s="132" t="str">
        <f>IF(女子名簿!R67="","",女子名簿!R67)</f>
        <v/>
      </c>
      <c r="S67" s="132">
        <v>0</v>
      </c>
      <c r="T67" s="132">
        <v>2</v>
      </c>
      <c r="U67" s="132" t="str">
        <f>IF(女子名簿!U67="","",VLOOKUP(女子名簿!U67,管理者シート!$G$9:$H$38,2,FALSE))</f>
        <v/>
      </c>
      <c r="V67" s="132" t="str">
        <f>IF(女子名簿!V67="","",女子名簿!V67)</f>
        <v/>
      </c>
      <c r="W67" s="132">
        <v>0</v>
      </c>
      <c r="X67" s="132">
        <v>2</v>
      </c>
      <c r="Y67" s="132" t="str">
        <f>IF(女子名簿!Y67="","",VLOOKUP(女子名簿!Y67,管理者シート!$G$9:$H$23,2,FALSE))</f>
        <v/>
      </c>
      <c r="Z67" s="132" t="str">
        <f>IF(女子名簿!Z67="","",女子名簿!Z67)</f>
        <v/>
      </c>
      <c r="AA67" s="132">
        <v>0</v>
      </c>
      <c r="AB67" s="132">
        <v>2</v>
      </c>
      <c r="AC67" s="132" t="str">
        <f>IF(女子名簿!AC67="","",30)</f>
        <v/>
      </c>
      <c r="AD67" s="132" t="str">
        <f>IF(女子名簿!AD67="","",女子名簿!AD67)</f>
        <v/>
      </c>
      <c r="AE67" s="132">
        <v>0</v>
      </c>
      <c r="AF67" s="132">
        <v>2</v>
      </c>
      <c r="AG67" s="132" t="str">
        <f>IF(女子名簿!AG67="","",70)</f>
        <v/>
      </c>
      <c r="AH67" s="132" t="str">
        <f>IF(女子名簿!AH67="","",女子名簿!AH67)</f>
        <v/>
      </c>
      <c r="AI67" s="132">
        <v>0</v>
      </c>
      <c r="AJ67" s="132">
        <v>2</v>
      </c>
    </row>
    <row r="68" spans="1:36" x14ac:dyDescent="0.25">
      <c r="A68" s="99"/>
      <c r="B68" s="132" t="str">
        <f>IF(女子名簿!B68="","",女子名簿!B68)</f>
        <v/>
      </c>
      <c r="C68" s="99"/>
      <c r="D68" s="99" t="str">
        <f>IF(女子名簿!D68="","",女子名簿!D68)</f>
        <v/>
      </c>
      <c r="E68" s="132" t="str">
        <f>IF(女子名簿!E68="","",女子名簿!E68)</f>
        <v/>
      </c>
      <c r="F68" s="132" t="str">
        <f>IF(女子名簿!F68="","",女子名簿!F68)</f>
        <v/>
      </c>
      <c r="G68" s="132" t="str">
        <f>IF(女子名簿!G68="","",女子名簿!G68)</f>
        <v/>
      </c>
      <c r="H68" s="132" t="str">
        <f>IF(女子名簿!H68="","",女子名簿!H68)</f>
        <v/>
      </c>
      <c r="I68" s="132" t="str">
        <f>IF(女子名簿!I68="","",女子名簿!I68)</f>
        <v/>
      </c>
      <c r="J68" s="132" t="str">
        <f>IF(女子名簿!J68="","",女子名簿!J68)</f>
        <v/>
      </c>
      <c r="K68" s="132">
        <f>IF(女子名簿!K68="","",女子名簿!K68)</f>
        <v>2</v>
      </c>
      <c r="L68" s="195" t="str">
        <f>IF(女子名簿!L68="","",女子名簿!L68)</f>
        <v/>
      </c>
      <c r="M68" s="195" t="str">
        <f>IF(女子名簿!M68="","",女子名簿!M68)</f>
        <v/>
      </c>
      <c r="N68" s="195" t="str">
        <f>IF(女子名簿!N68="","",女子名簿!N68)</f>
        <v/>
      </c>
      <c r="O68" s="132" t="str">
        <f>IF(女子名簿!O68="","",女子名簿!O68)</f>
        <v>島根</v>
      </c>
      <c r="P68" s="132"/>
      <c r="Q68" s="132" t="str">
        <f>IF(女子名簿!Q68="","",VLOOKUP(女子名簿!Q68,管理者シート!$G$9:$H$38,2,FALSE))</f>
        <v/>
      </c>
      <c r="R68" s="132" t="str">
        <f>IF(女子名簿!R68="","",女子名簿!R68)</f>
        <v/>
      </c>
      <c r="S68" s="132">
        <v>0</v>
      </c>
      <c r="T68" s="132">
        <v>2</v>
      </c>
      <c r="U68" s="132" t="str">
        <f>IF(女子名簿!U68="","",VLOOKUP(女子名簿!U68,管理者シート!$G$9:$H$38,2,FALSE))</f>
        <v/>
      </c>
      <c r="V68" s="132" t="str">
        <f>IF(女子名簿!V68="","",女子名簿!V68)</f>
        <v/>
      </c>
      <c r="W68" s="132">
        <v>0</v>
      </c>
      <c r="X68" s="132">
        <v>2</v>
      </c>
      <c r="Y68" s="132" t="str">
        <f>IF(女子名簿!Y68="","",VLOOKUP(女子名簿!Y68,管理者シート!$G$9:$H$23,2,FALSE))</f>
        <v/>
      </c>
      <c r="Z68" s="132" t="str">
        <f>IF(女子名簿!Z68="","",女子名簿!Z68)</f>
        <v/>
      </c>
      <c r="AA68" s="132">
        <v>0</v>
      </c>
      <c r="AB68" s="132">
        <v>2</v>
      </c>
      <c r="AC68" s="132" t="str">
        <f>IF(女子名簿!AC68="","",30)</f>
        <v/>
      </c>
      <c r="AD68" s="132" t="str">
        <f>IF(女子名簿!AD68="","",女子名簿!AD68)</f>
        <v/>
      </c>
      <c r="AE68" s="132">
        <v>0</v>
      </c>
      <c r="AF68" s="132">
        <v>2</v>
      </c>
      <c r="AG68" s="132" t="str">
        <f>IF(女子名簿!AG68="","",70)</f>
        <v/>
      </c>
      <c r="AH68" s="132" t="str">
        <f>IF(女子名簿!AH68="","",女子名簿!AH68)</f>
        <v/>
      </c>
      <c r="AI68" s="132">
        <v>0</v>
      </c>
      <c r="AJ68" s="132">
        <v>2</v>
      </c>
    </row>
    <row r="69" spans="1:36" x14ac:dyDescent="0.25">
      <c r="A69" s="99"/>
      <c r="B69" s="132" t="str">
        <f>IF(女子名簿!B69="","",女子名簿!B69)</f>
        <v/>
      </c>
      <c r="C69" s="99"/>
      <c r="D69" s="99" t="str">
        <f>IF(女子名簿!D69="","",女子名簿!D69)</f>
        <v/>
      </c>
      <c r="E69" s="132" t="str">
        <f>IF(女子名簿!E69="","",女子名簿!E69)</f>
        <v/>
      </c>
      <c r="F69" s="132" t="str">
        <f>IF(女子名簿!F69="","",女子名簿!F69)</f>
        <v/>
      </c>
      <c r="G69" s="132" t="str">
        <f>IF(女子名簿!G69="","",女子名簿!G69)</f>
        <v/>
      </c>
      <c r="H69" s="132" t="str">
        <f>IF(女子名簿!H69="","",女子名簿!H69)</f>
        <v/>
      </c>
      <c r="I69" s="132" t="str">
        <f>IF(女子名簿!I69="","",女子名簿!I69)</f>
        <v/>
      </c>
      <c r="J69" s="132" t="str">
        <f>IF(女子名簿!J69="","",女子名簿!J69)</f>
        <v/>
      </c>
      <c r="K69" s="132">
        <f>IF(女子名簿!K69="","",女子名簿!K69)</f>
        <v>2</v>
      </c>
      <c r="L69" s="195" t="str">
        <f>IF(女子名簿!L69="","",女子名簿!L69)</f>
        <v/>
      </c>
      <c r="M69" s="195" t="str">
        <f>IF(女子名簿!M69="","",女子名簿!M69)</f>
        <v/>
      </c>
      <c r="N69" s="195" t="str">
        <f>IF(女子名簿!N69="","",女子名簿!N69)</f>
        <v/>
      </c>
      <c r="O69" s="132" t="str">
        <f>IF(女子名簿!O69="","",女子名簿!O69)</f>
        <v>島根</v>
      </c>
      <c r="P69" s="132"/>
      <c r="Q69" s="132" t="str">
        <f>IF(女子名簿!Q69="","",VLOOKUP(女子名簿!Q69,管理者シート!$G$9:$H$38,2,FALSE))</f>
        <v/>
      </c>
      <c r="R69" s="132" t="str">
        <f>IF(女子名簿!R69="","",女子名簿!R69)</f>
        <v/>
      </c>
      <c r="S69" s="132">
        <v>0</v>
      </c>
      <c r="T69" s="132">
        <v>2</v>
      </c>
      <c r="U69" s="132" t="str">
        <f>IF(女子名簿!U69="","",VLOOKUP(女子名簿!U69,管理者シート!$G$9:$H$38,2,FALSE))</f>
        <v/>
      </c>
      <c r="V69" s="132" t="str">
        <f>IF(女子名簿!V69="","",女子名簿!V69)</f>
        <v/>
      </c>
      <c r="W69" s="132">
        <v>0</v>
      </c>
      <c r="X69" s="132">
        <v>2</v>
      </c>
      <c r="Y69" s="132" t="str">
        <f>IF(女子名簿!Y69="","",VLOOKUP(女子名簿!Y69,管理者シート!$G$9:$H$23,2,FALSE))</f>
        <v/>
      </c>
      <c r="Z69" s="132" t="str">
        <f>IF(女子名簿!Z69="","",女子名簿!Z69)</f>
        <v/>
      </c>
      <c r="AA69" s="132">
        <v>0</v>
      </c>
      <c r="AB69" s="132">
        <v>2</v>
      </c>
      <c r="AC69" s="132" t="str">
        <f>IF(女子名簿!AC69="","",30)</f>
        <v/>
      </c>
      <c r="AD69" s="132" t="str">
        <f>IF(女子名簿!AD69="","",女子名簿!AD69)</f>
        <v/>
      </c>
      <c r="AE69" s="132">
        <v>0</v>
      </c>
      <c r="AF69" s="132">
        <v>2</v>
      </c>
      <c r="AG69" s="132" t="str">
        <f>IF(女子名簿!AG69="","",70)</f>
        <v/>
      </c>
      <c r="AH69" s="132" t="str">
        <f>IF(女子名簿!AH69="","",女子名簿!AH69)</f>
        <v/>
      </c>
      <c r="AI69" s="132">
        <v>0</v>
      </c>
      <c r="AJ69" s="132">
        <v>2</v>
      </c>
    </row>
    <row r="70" spans="1:36" x14ac:dyDescent="0.25">
      <c r="A70" s="99"/>
      <c r="B70" s="132" t="str">
        <f>IF(女子名簿!B70="","",女子名簿!B70)</f>
        <v/>
      </c>
      <c r="C70" s="99"/>
      <c r="D70" s="99" t="str">
        <f>IF(女子名簿!D70="","",女子名簿!D70)</f>
        <v/>
      </c>
      <c r="E70" s="132" t="str">
        <f>IF(女子名簿!E70="","",女子名簿!E70)</f>
        <v/>
      </c>
      <c r="F70" s="132" t="str">
        <f>IF(女子名簿!F70="","",女子名簿!F70)</f>
        <v/>
      </c>
      <c r="G70" s="132" t="str">
        <f>IF(女子名簿!G70="","",女子名簿!G70)</f>
        <v/>
      </c>
      <c r="H70" s="132" t="str">
        <f>IF(女子名簿!H70="","",女子名簿!H70)</f>
        <v/>
      </c>
      <c r="I70" s="132" t="str">
        <f>IF(女子名簿!I70="","",女子名簿!I70)</f>
        <v/>
      </c>
      <c r="J70" s="132" t="str">
        <f>IF(女子名簿!J70="","",女子名簿!J70)</f>
        <v/>
      </c>
      <c r="K70" s="132">
        <f>IF(女子名簿!K70="","",女子名簿!K70)</f>
        <v>2</v>
      </c>
      <c r="L70" s="195" t="str">
        <f>IF(女子名簿!L70="","",女子名簿!L70)</f>
        <v/>
      </c>
      <c r="M70" s="195" t="str">
        <f>IF(女子名簿!M70="","",女子名簿!M70)</f>
        <v/>
      </c>
      <c r="N70" s="195" t="str">
        <f>IF(女子名簿!N70="","",女子名簿!N70)</f>
        <v/>
      </c>
      <c r="O70" s="132" t="str">
        <f>IF(女子名簿!O70="","",女子名簿!O70)</f>
        <v>島根</v>
      </c>
      <c r="P70" s="132"/>
      <c r="Q70" s="132" t="str">
        <f>IF(女子名簿!Q70="","",VLOOKUP(女子名簿!Q70,管理者シート!$G$9:$H$38,2,FALSE))</f>
        <v/>
      </c>
      <c r="R70" s="132" t="str">
        <f>IF(女子名簿!R70="","",女子名簿!R70)</f>
        <v/>
      </c>
      <c r="S70" s="132">
        <v>0</v>
      </c>
      <c r="T70" s="132">
        <v>2</v>
      </c>
      <c r="U70" s="132" t="str">
        <f>IF(女子名簿!U70="","",VLOOKUP(女子名簿!U70,管理者シート!$G$9:$H$38,2,FALSE))</f>
        <v/>
      </c>
      <c r="V70" s="132" t="str">
        <f>IF(女子名簿!V70="","",女子名簿!V70)</f>
        <v/>
      </c>
      <c r="W70" s="132">
        <v>0</v>
      </c>
      <c r="X70" s="132">
        <v>2</v>
      </c>
      <c r="Y70" s="132" t="str">
        <f>IF(女子名簿!Y70="","",VLOOKUP(女子名簿!Y70,管理者シート!$G$9:$H$23,2,FALSE))</f>
        <v/>
      </c>
      <c r="Z70" s="132" t="str">
        <f>IF(女子名簿!Z70="","",女子名簿!Z70)</f>
        <v/>
      </c>
      <c r="AA70" s="132">
        <v>0</v>
      </c>
      <c r="AB70" s="132">
        <v>2</v>
      </c>
      <c r="AC70" s="132" t="str">
        <f>IF(女子名簿!AC70="","",30)</f>
        <v/>
      </c>
      <c r="AD70" s="132" t="str">
        <f>IF(女子名簿!AD70="","",女子名簿!AD70)</f>
        <v/>
      </c>
      <c r="AE70" s="132">
        <v>0</v>
      </c>
      <c r="AF70" s="132">
        <v>2</v>
      </c>
      <c r="AG70" s="132" t="str">
        <f>IF(女子名簿!AG70="","",70)</f>
        <v/>
      </c>
      <c r="AH70" s="132" t="str">
        <f>IF(女子名簿!AH70="","",女子名簿!AH70)</f>
        <v/>
      </c>
      <c r="AI70" s="132">
        <v>0</v>
      </c>
      <c r="AJ70" s="132">
        <v>2</v>
      </c>
    </row>
    <row r="71" spans="1:36" x14ac:dyDescent="0.25">
      <c r="A71" s="99"/>
      <c r="B71" s="132" t="str">
        <f>IF(女子名簿!B71="","",女子名簿!B71)</f>
        <v/>
      </c>
      <c r="C71" s="99"/>
      <c r="D71" s="99" t="str">
        <f>IF(女子名簿!D71="","",女子名簿!D71)</f>
        <v/>
      </c>
      <c r="E71" s="132" t="str">
        <f>IF(女子名簿!E71="","",女子名簿!E71)</f>
        <v/>
      </c>
      <c r="F71" s="132" t="str">
        <f>IF(女子名簿!F71="","",女子名簿!F71)</f>
        <v/>
      </c>
      <c r="G71" s="132" t="str">
        <f>IF(女子名簿!G71="","",女子名簿!G71)</f>
        <v/>
      </c>
      <c r="H71" s="132" t="str">
        <f>IF(女子名簿!H71="","",女子名簿!H71)</f>
        <v/>
      </c>
      <c r="I71" s="132" t="str">
        <f>IF(女子名簿!I71="","",女子名簿!I71)</f>
        <v/>
      </c>
      <c r="J71" s="132" t="str">
        <f>IF(女子名簿!J71="","",女子名簿!J71)</f>
        <v/>
      </c>
      <c r="K71" s="132">
        <f>IF(女子名簿!K71="","",女子名簿!K71)</f>
        <v>2</v>
      </c>
      <c r="L71" s="195" t="str">
        <f>IF(女子名簿!L71="","",女子名簿!L71)</f>
        <v/>
      </c>
      <c r="M71" s="195" t="str">
        <f>IF(女子名簿!M71="","",女子名簿!M71)</f>
        <v/>
      </c>
      <c r="N71" s="195" t="str">
        <f>IF(女子名簿!N71="","",女子名簿!N71)</f>
        <v/>
      </c>
      <c r="O71" s="132" t="str">
        <f>IF(女子名簿!O71="","",女子名簿!O71)</f>
        <v>島根</v>
      </c>
      <c r="P71" s="132"/>
      <c r="Q71" s="132" t="str">
        <f>IF(女子名簿!Q71="","",VLOOKUP(女子名簿!Q71,管理者シート!$G$9:$H$38,2,FALSE))</f>
        <v/>
      </c>
      <c r="R71" s="132" t="str">
        <f>IF(女子名簿!R71="","",女子名簿!R71)</f>
        <v/>
      </c>
      <c r="S71" s="132">
        <v>0</v>
      </c>
      <c r="T71" s="132">
        <v>2</v>
      </c>
      <c r="U71" s="132" t="str">
        <f>IF(女子名簿!U71="","",VLOOKUP(女子名簿!U71,管理者シート!$G$9:$H$38,2,FALSE))</f>
        <v/>
      </c>
      <c r="V71" s="132" t="str">
        <f>IF(女子名簿!V71="","",女子名簿!V71)</f>
        <v/>
      </c>
      <c r="W71" s="132">
        <v>0</v>
      </c>
      <c r="X71" s="132">
        <v>2</v>
      </c>
      <c r="Y71" s="132" t="str">
        <f>IF(女子名簿!Y71="","",VLOOKUP(女子名簿!Y71,管理者シート!$G$9:$H$23,2,FALSE))</f>
        <v/>
      </c>
      <c r="Z71" s="132" t="str">
        <f>IF(女子名簿!Z71="","",女子名簿!Z71)</f>
        <v/>
      </c>
      <c r="AA71" s="132">
        <v>0</v>
      </c>
      <c r="AB71" s="132">
        <v>2</v>
      </c>
      <c r="AC71" s="132" t="str">
        <f>IF(女子名簿!AC71="","",30)</f>
        <v/>
      </c>
      <c r="AD71" s="132" t="str">
        <f>IF(女子名簿!AD71="","",女子名簿!AD71)</f>
        <v/>
      </c>
      <c r="AE71" s="132">
        <v>0</v>
      </c>
      <c r="AF71" s="132">
        <v>2</v>
      </c>
      <c r="AG71" s="132" t="str">
        <f>IF(女子名簿!AG71="","",70)</f>
        <v/>
      </c>
      <c r="AH71" s="132" t="str">
        <f>IF(女子名簿!AH71="","",女子名簿!AH71)</f>
        <v/>
      </c>
      <c r="AI71" s="132">
        <v>0</v>
      </c>
      <c r="AJ71" s="132">
        <v>2</v>
      </c>
    </row>
    <row r="72" spans="1:36" x14ac:dyDescent="0.25">
      <c r="A72" s="99"/>
      <c r="B72" s="132" t="str">
        <f>IF(女子名簿!B72="","",女子名簿!B72)</f>
        <v/>
      </c>
      <c r="C72" s="99"/>
      <c r="D72" s="99" t="str">
        <f>IF(女子名簿!D72="","",女子名簿!D72)</f>
        <v/>
      </c>
      <c r="E72" s="132" t="str">
        <f>IF(女子名簿!E72="","",女子名簿!E72)</f>
        <v/>
      </c>
      <c r="F72" s="132" t="str">
        <f>IF(女子名簿!F72="","",女子名簿!F72)</f>
        <v/>
      </c>
      <c r="G72" s="132" t="str">
        <f>IF(女子名簿!G72="","",女子名簿!G72)</f>
        <v/>
      </c>
      <c r="H72" s="132" t="str">
        <f>IF(女子名簿!H72="","",女子名簿!H72)</f>
        <v/>
      </c>
      <c r="I72" s="132" t="str">
        <f>IF(女子名簿!I72="","",女子名簿!I72)</f>
        <v/>
      </c>
      <c r="J72" s="132" t="str">
        <f>IF(女子名簿!J72="","",女子名簿!J72)</f>
        <v/>
      </c>
      <c r="K72" s="132">
        <f>IF(女子名簿!K72="","",女子名簿!K72)</f>
        <v>2</v>
      </c>
      <c r="L72" s="195" t="str">
        <f>IF(女子名簿!L72="","",女子名簿!L72)</f>
        <v/>
      </c>
      <c r="M72" s="195" t="str">
        <f>IF(女子名簿!M72="","",女子名簿!M72)</f>
        <v/>
      </c>
      <c r="N72" s="195" t="str">
        <f>IF(女子名簿!N72="","",女子名簿!N72)</f>
        <v/>
      </c>
      <c r="O72" s="132" t="str">
        <f>IF(女子名簿!O72="","",女子名簿!O72)</f>
        <v>島根</v>
      </c>
      <c r="P72" s="132"/>
      <c r="Q72" s="132" t="str">
        <f>IF(女子名簿!Q72="","",VLOOKUP(女子名簿!Q72,管理者シート!$G$9:$H$38,2,FALSE))</f>
        <v/>
      </c>
      <c r="R72" s="132" t="str">
        <f>IF(女子名簿!R72="","",女子名簿!R72)</f>
        <v/>
      </c>
      <c r="S72" s="132">
        <v>0</v>
      </c>
      <c r="T72" s="132">
        <v>2</v>
      </c>
      <c r="U72" s="132" t="str">
        <f>IF(女子名簿!U72="","",VLOOKUP(女子名簿!U72,管理者シート!$G$9:$H$38,2,FALSE))</f>
        <v/>
      </c>
      <c r="V72" s="132" t="str">
        <f>IF(女子名簿!V72="","",女子名簿!V72)</f>
        <v/>
      </c>
      <c r="W72" s="132">
        <v>0</v>
      </c>
      <c r="X72" s="132">
        <v>2</v>
      </c>
      <c r="Y72" s="132" t="str">
        <f>IF(女子名簿!Y72="","",VLOOKUP(女子名簿!Y72,管理者シート!$G$9:$H$23,2,FALSE))</f>
        <v/>
      </c>
      <c r="Z72" s="132" t="str">
        <f>IF(女子名簿!Z72="","",女子名簿!Z72)</f>
        <v/>
      </c>
      <c r="AA72" s="132">
        <v>0</v>
      </c>
      <c r="AB72" s="132">
        <v>2</v>
      </c>
      <c r="AC72" s="132" t="str">
        <f>IF(女子名簿!AC72="","",30)</f>
        <v/>
      </c>
      <c r="AD72" s="132" t="str">
        <f>IF(女子名簿!AD72="","",女子名簿!AD72)</f>
        <v/>
      </c>
      <c r="AE72" s="132">
        <v>0</v>
      </c>
      <c r="AF72" s="132">
        <v>2</v>
      </c>
      <c r="AG72" s="132" t="str">
        <f>IF(女子名簿!AG72="","",70)</f>
        <v/>
      </c>
      <c r="AH72" s="132" t="str">
        <f>IF(女子名簿!AH72="","",女子名簿!AH72)</f>
        <v/>
      </c>
      <c r="AI72" s="132">
        <v>0</v>
      </c>
      <c r="AJ72" s="132">
        <v>2</v>
      </c>
    </row>
    <row r="73" spans="1:36" x14ac:dyDescent="0.25">
      <c r="A73" s="99"/>
      <c r="B73" s="132" t="str">
        <f>IF(女子名簿!B73="","",女子名簿!B73)</f>
        <v/>
      </c>
      <c r="C73" s="99"/>
      <c r="D73" s="99" t="str">
        <f>IF(女子名簿!D73="","",女子名簿!D73)</f>
        <v/>
      </c>
      <c r="E73" s="132" t="str">
        <f>IF(女子名簿!E73="","",女子名簿!E73)</f>
        <v/>
      </c>
      <c r="F73" s="132" t="str">
        <f>IF(女子名簿!F73="","",女子名簿!F73)</f>
        <v/>
      </c>
      <c r="G73" s="132" t="str">
        <f>IF(女子名簿!G73="","",女子名簿!G73)</f>
        <v/>
      </c>
      <c r="H73" s="132" t="str">
        <f>IF(女子名簿!H73="","",女子名簿!H73)</f>
        <v/>
      </c>
      <c r="I73" s="132" t="str">
        <f>IF(女子名簿!I73="","",女子名簿!I73)</f>
        <v/>
      </c>
      <c r="J73" s="132" t="str">
        <f>IF(女子名簿!J73="","",女子名簿!J73)</f>
        <v/>
      </c>
      <c r="K73" s="132">
        <f>IF(女子名簿!K73="","",女子名簿!K73)</f>
        <v>2</v>
      </c>
      <c r="L73" s="195" t="str">
        <f>IF(女子名簿!L73="","",女子名簿!L73)</f>
        <v/>
      </c>
      <c r="M73" s="195" t="str">
        <f>IF(女子名簿!M73="","",女子名簿!M73)</f>
        <v/>
      </c>
      <c r="N73" s="195" t="str">
        <f>IF(女子名簿!N73="","",女子名簿!N73)</f>
        <v/>
      </c>
      <c r="O73" s="132" t="str">
        <f>IF(女子名簿!O73="","",女子名簿!O73)</f>
        <v>島根</v>
      </c>
      <c r="P73" s="132"/>
      <c r="Q73" s="132" t="str">
        <f>IF(女子名簿!Q73="","",VLOOKUP(女子名簿!Q73,管理者シート!$G$9:$H$38,2,FALSE))</f>
        <v/>
      </c>
      <c r="R73" s="132" t="str">
        <f>IF(女子名簿!R73="","",女子名簿!R73)</f>
        <v/>
      </c>
      <c r="S73" s="132">
        <v>0</v>
      </c>
      <c r="T73" s="132">
        <v>2</v>
      </c>
      <c r="U73" s="132" t="str">
        <f>IF(女子名簿!U73="","",VLOOKUP(女子名簿!U73,管理者シート!$G$9:$H$38,2,FALSE))</f>
        <v/>
      </c>
      <c r="V73" s="132" t="str">
        <f>IF(女子名簿!V73="","",女子名簿!V73)</f>
        <v/>
      </c>
      <c r="W73" s="132">
        <v>0</v>
      </c>
      <c r="X73" s="132">
        <v>2</v>
      </c>
      <c r="Y73" s="132" t="str">
        <f>IF(女子名簿!Y73="","",VLOOKUP(女子名簿!Y73,管理者シート!$G$9:$H$23,2,FALSE))</f>
        <v/>
      </c>
      <c r="Z73" s="132" t="str">
        <f>IF(女子名簿!Z73="","",女子名簿!Z73)</f>
        <v/>
      </c>
      <c r="AA73" s="132">
        <v>0</v>
      </c>
      <c r="AB73" s="132">
        <v>2</v>
      </c>
      <c r="AC73" s="132" t="str">
        <f>IF(女子名簿!AC73="","",30)</f>
        <v/>
      </c>
      <c r="AD73" s="132" t="str">
        <f>IF(女子名簿!AD73="","",女子名簿!AD73)</f>
        <v/>
      </c>
      <c r="AE73" s="132">
        <v>0</v>
      </c>
      <c r="AF73" s="132">
        <v>2</v>
      </c>
      <c r="AG73" s="132" t="str">
        <f>IF(女子名簿!AG73="","",70)</f>
        <v/>
      </c>
      <c r="AH73" s="132" t="str">
        <f>IF(女子名簿!AH73="","",女子名簿!AH73)</f>
        <v/>
      </c>
      <c r="AI73" s="132">
        <v>0</v>
      </c>
      <c r="AJ73" s="132">
        <v>2</v>
      </c>
    </row>
    <row r="74" spans="1:36" x14ac:dyDescent="0.25">
      <c r="A74" s="99"/>
      <c r="B74" s="132" t="str">
        <f>IF(女子名簿!B74="","",女子名簿!B74)</f>
        <v/>
      </c>
      <c r="C74" s="99"/>
      <c r="D74" s="99" t="str">
        <f>IF(女子名簿!D74="","",女子名簿!D74)</f>
        <v/>
      </c>
      <c r="E74" s="132" t="str">
        <f>IF(女子名簿!E74="","",女子名簿!E74)</f>
        <v/>
      </c>
      <c r="F74" s="132" t="str">
        <f>IF(女子名簿!F74="","",女子名簿!F74)</f>
        <v/>
      </c>
      <c r="G74" s="132" t="str">
        <f>IF(女子名簿!G74="","",女子名簿!G74)</f>
        <v/>
      </c>
      <c r="H74" s="132" t="str">
        <f>IF(女子名簿!H74="","",女子名簿!H74)</f>
        <v/>
      </c>
      <c r="I74" s="132" t="str">
        <f>IF(女子名簿!I74="","",女子名簿!I74)</f>
        <v/>
      </c>
      <c r="J74" s="132" t="str">
        <f>IF(女子名簿!J74="","",女子名簿!J74)</f>
        <v/>
      </c>
      <c r="K74" s="132">
        <f>IF(女子名簿!K74="","",女子名簿!K74)</f>
        <v>2</v>
      </c>
      <c r="L74" s="195" t="str">
        <f>IF(女子名簿!L74="","",女子名簿!L74)</f>
        <v/>
      </c>
      <c r="M74" s="195" t="str">
        <f>IF(女子名簿!M74="","",女子名簿!M74)</f>
        <v/>
      </c>
      <c r="N74" s="195" t="str">
        <f>IF(女子名簿!N74="","",女子名簿!N74)</f>
        <v/>
      </c>
      <c r="O74" s="132" t="str">
        <f>IF(女子名簿!O74="","",女子名簿!O74)</f>
        <v>島根</v>
      </c>
      <c r="P74" s="132"/>
      <c r="Q74" s="132" t="str">
        <f>IF(女子名簿!Q74="","",VLOOKUP(女子名簿!Q74,管理者シート!$G$9:$H$38,2,FALSE))</f>
        <v/>
      </c>
      <c r="R74" s="132" t="str">
        <f>IF(女子名簿!R74="","",女子名簿!R74)</f>
        <v/>
      </c>
      <c r="S74" s="132">
        <v>0</v>
      </c>
      <c r="T74" s="132">
        <v>2</v>
      </c>
      <c r="U74" s="132" t="str">
        <f>IF(女子名簿!U74="","",VLOOKUP(女子名簿!U74,管理者シート!$G$9:$H$38,2,FALSE))</f>
        <v/>
      </c>
      <c r="V74" s="132" t="str">
        <f>IF(女子名簿!V74="","",女子名簿!V74)</f>
        <v/>
      </c>
      <c r="W74" s="132">
        <v>0</v>
      </c>
      <c r="X74" s="132">
        <v>2</v>
      </c>
      <c r="Y74" s="132" t="str">
        <f>IF(女子名簿!Y74="","",VLOOKUP(女子名簿!Y74,管理者シート!$G$9:$H$23,2,FALSE))</f>
        <v/>
      </c>
      <c r="Z74" s="132" t="str">
        <f>IF(女子名簿!Z74="","",女子名簿!Z74)</f>
        <v/>
      </c>
      <c r="AA74" s="132">
        <v>0</v>
      </c>
      <c r="AB74" s="132">
        <v>2</v>
      </c>
      <c r="AC74" s="132" t="str">
        <f>IF(女子名簿!AC74="","",30)</f>
        <v/>
      </c>
      <c r="AD74" s="132" t="str">
        <f>IF(女子名簿!AD74="","",女子名簿!AD74)</f>
        <v/>
      </c>
      <c r="AE74" s="132">
        <v>0</v>
      </c>
      <c r="AF74" s="132">
        <v>2</v>
      </c>
      <c r="AG74" s="132" t="str">
        <f>IF(女子名簿!AG74="","",70)</f>
        <v/>
      </c>
      <c r="AH74" s="132" t="str">
        <f>IF(女子名簿!AH74="","",女子名簿!AH74)</f>
        <v/>
      </c>
      <c r="AI74" s="132">
        <v>0</v>
      </c>
      <c r="AJ74" s="132">
        <v>2</v>
      </c>
    </row>
    <row r="75" spans="1:36" x14ac:dyDescent="0.25">
      <c r="A75" s="99"/>
      <c r="B75" s="132" t="str">
        <f>IF(女子名簿!B75="","",女子名簿!B75)</f>
        <v/>
      </c>
      <c r="C75" s="99"/>
      <c r="D75" s="99" t="str">
        <f>IF(女子名簿!D75="","",女子名簿!D75)</f>
        <v/>
      </c>
      <c r="E75" s="132" t="str">
        <f>IF(女子名簿!E75="","",女子名簿!E75)</f>
        <v/>
      </c>
      <c r="F75" s="132" t="str">
        <f>IF(女子名簿!F75="","",女子名簿!F75)</f>
        <v/>
      </c>
      <c r="G75" s="132" t="str">
        <f>IF(女子名簿!G75="","",女子名簿!G75)</f>
        <v/>
      </c>
      <c r="H75" s="132" t="str">
        <f>IF(女子名簿!H75="","",女子名簿!H75)</f>
        <v/>
      </c>
      <c r="I75" s="132" t="str">
        <f>IF(女子名簿!I75="","",女子名簿!I75)</f>
        <v/>
      </c>
      <c r="J75" s="132" t="str">
        <f>IF(女子名簿!J75="","",女子名簿!J75)</f>
        <v/>
      </c>
      <c r="K75" s="132">
        <f>IF(女子名簿!K75="","",女子名簿!K75)</f>
        <v>2</v>
      </c>
      <c r="L75" s="195" t="str">
        <f>IF(女子名簿!L75="","",女子名簿!L75)</f>
        <v/>
      </c>
      <c r="M75" s="195" t="str">
        <f>IF(女子名簿!M75="","",女子名簿!M75)</f>
        <v/>
      </c>
      <c r="N75" s="195" t="str">
        <f>IF(女子名簿!N75="","",女子名簿!N75)</f>
        <v/>
      </c>
      <c r="O75" s="132" t="str">
        <f>IF(女子名簿!O75="","",女子名簿!O75)</f>
        <v>島根</v>
      </c>
      <c r="P75" s="132"/>
      <c r="Q75" s="132" t="str">
        <f>IF(女子名簿!Q75="","",VLOOKUP(女子名簿!Q75,管理者シート!$G$9:$H$38,2,FALSE))</f>
        <v/>
      </c>
      <c r="R75" s="132" t="str">
        <f>IF(女子名簿!R75="","",女子名簿!R75)</f>
        <v/>
      </c>
      <c r="S75" s="132">
        <v>0</v>
      </c>
      <c r="T75" s="132">
        <v>2</v>
      </c>
      <c r="U75" s="132" t="str">
        <f>IF(女子名簿!U75="","",VLOOKUP(女子名簿!U75,管理者シート!$G$9:$H$38,2,FALSE))</f>
        <v/>
      </c>
      <c r="V75" s="132" t="str">
        <f>IF(女子名簿!V75="","",女子名簿!V75)</f>
        <v/>
      </c>
      <c r="W75" s="132">
        <v>0</v>
      </c>
      <c r="X75" s="132">
        <v>2</v>
      </c>
      <c r="Y75" s="132" t="str">
        <f>IF(女子名簿!Y75="","",VLOOKUP(女子名簿!Y75,管理者シート!$G$9:$H$23,2,FALSE))</f>
        <v/>
      </c>
      <c r="Z75" s="132" t="str">
        <f>IF(女子名簿!Z75="","",女子名簿!Z75)</f>
        <v/>
      </c>
      <c r="AA75" s="132">
        <v>0</v>
      </c>
      <c r="AB75" s="132">
        <v>2</v>
      </c>
      <c r="AC75" s="132" t="str">
        <f>IF(女子名簿!AC75="","",30)</f>
        <v/>
      </c>
      <c r="AD75" s="132" t="str">
        <f>IF(女子名簿!AD75="","",女子名簿!AD75)</f>
        <v/>
      </c>
      <c r="AE75" s="132">
        <v>0</v>
      </c>
      <c r="AF75" s="132">
        <v>2</v>
      </c>
      <c r="AG75" s="132" t="str">
        <f>IF(女子名簿!AG75="","",70)</f>
        <v/>
      </c>
      <c r="AH75" s="132" t="str">
        <f>IF(女子名簿!AH75="","",女子名簿!AH75)</f>
        <v/>
      </c>
      <c r="AI75" s="132">
        <v>0</v>
      </c>
      <c r="AJ75" s="132">
        <v>2</v>
      </c>
    </row>
    <row r="76" spans="1:36" x14ac:dyDescent="0.25">
      <c r="A76" s="99"/>
      <c r="B76" s="132" t="str">
        <f>IF(女子名簿!B76="","",女子名簿!B76)</f>
        <v/>
      </c>
      <c r="C76" s="99"/>
      <c r="D76" s="99" t="str">
        <f>IF(女子名簿!D76="","",女子名簿!D76)</f>
        <v/>
      </c>
      <c r="E76" s="132" t="str">
        <f>IF(女子名簿!E76="","",女子名簿!E76)</f>
        <v/>
      </c>
      <c r="F76" s="132" t="str">
        <f>IF(女子名簿!F76="","",女子名簿!F76)</f>
        <v/>
      </c>
      <c r="G76" s="132" t="str">
        <f>IF(女子名簿!G76="","",女子名簿!G76)</f>
        <v/>
      </c>
      <c r="H76" s="132" t="str">
        <f>IF(女子名簿!H76="","",女子名簿!H76)</f>
        <v/>
      </c>
      <c r="I76" s="132" t="str">
        <f>IF(女子名簿!I76="","",女子名簿!I76)</f>
        <v/>
      </c>
      <c r="J76" s="132" t="str">
        <f>IF(女子名簿!J76="","",女子名簿!J76)</f>
        <v/>
      </c>
      <c r="K76" s="132">
        <f>IF(女子名簿!K76="","",女子名簿!K76)</f>
        <v>2</v>
      </c>
      <c r="L76" s="195" t="str">
        <f>IF(女子名簿!L76="","",女子名簿!L76)</f>
        <v/>
      </c>
      <c r="M76" s="195" t="str">
        <f>IF(女子名簿!M76="","",女子名簿!M76)</f>
        <v/>
      </c>
      <c r="N76" s="195" t="str">
        <f>IF(女子名簿!N76="","",女子名簿!N76)</f>
        <v/>
      </c>
      <c r="O76" s="132" t="str">
        <f>IF(女子名簿!O76="","",女子名簿!O76)</f>
        <v>島根</v>
      </c>
      <c r="P76" s="132"/>
      <c r="Q76" s="132" t="str">
        <f>IF(女子名簿!Q76="","",VLOOKUP(女子名簿!Q76,管理者シート!$G$9:$H$38,2,FALSE))</f>
        <v/>
      </c>
      <c r="R76" s="132" t="str">
        <f>IF(女子名簿!R76="","",女子名簿!R76)</f>
        <v/>
      </c>
      <c r="S76" s="132">
        <v>0</v>
      </c>
      <c r="T76" s="132">
        <v>2</v>
      </c>
      <c r="U76" s="132" t="str">
        <f>IF(女子名簿!U76="","",VLOOKUP(女子名簿!U76,管理者シート!$G$9:$H$38,2,FALSE))</f>
        <v/>
      </c>
      <c r="V76" s="132" t="str">
        <f>IF(女子名簿!V76="","",女子名簿!V76)</f>
        <v/>
      </c>
      <c r="W76" s="132">
        <v>0</v>
      </c>
      <c r="X76" s="132">
        <v>2</v>
      </c>
      <c r="Y76" s="132" t="str">
        <f>IF(女子名簿!Y76="","",VLOOKUP(女子名簿!Y76,管理者シート!$G$9:$H$23,2,FALSE))</f>
        <v/>
      </c>
      <c r="Z76" s="132" t="str">
        <f>IF(女子名簿!Z76="","",女子名簿!Z76)</f>
        <v/>
      </c>
      <c r="AA76" s="132">
        <v>0</v>
      </c>
      <c r="AB76" s="132">
        <v>2</v>
      </c>
      <c r="AC76" s="132" t="str">
        <f>IF(女子名簿!AC76="","",30)</f>
        <v/>
      </c>
      <c r="AD76" s="132" t="str">
        <f>IF(女子名簿!AD76="","",女子名簿!AD76)</f>
        <v/>
      </c>
      <c r="AE76" s="132">
        <v>0</v>
      </c>
      <c r="AF76" s="132">
        <v>2</v>
      </c>
      <c r="AG76" s="132" t="str">
        <f>IF(女子名簿!AG76="","",70)</f>
        <v/>
      </c>
      <c r="AH76" s="132" t="str">
        <f>IF(女子名簿!AH76="","",女子名簿!AH76)</f>
        <v/>
      </c>
      <c r="AI76" s="132">
        <v>0</v>
      </c>
      <c r="AJ76" s="132">
        <v>2</v>
      </c>
    </row>
    <row r="77" spans="1:36"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f>IF(女子名簿!AC77="","",30)</f>
        <v>30</v>
      </c>
      <c r="AD77" s="99"/>
      <c r="AE77" s="99"/>
      <c r="AF77" s="99"/>
      <c r="AG77" s="99"/>
      <c r="AH77" s="99"/>
      <c r="AI77" s="99"/>
      <c r="AJ77" s="99"/>
    </row>
  </sheetData>
  <phoneticPr fontId="4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2"/>
  <sheetViews>
    <sheetView zoomScale="130" zoomScaleNormal="130" workbookViewId="0">
      <selection activeCell="F6" sqref="F6"/>
    </sheetView>
  </sheetViews>
  <sheetFormatPr defaultColWidth="9" defaultRowHeight="14.25" x14ac:dyDescent="0.3"/>
  <cols>
    <col min="1" max="1" width="8.796875" style="4" customWidth="1"/>
    <col min="2" max="2" width="12.1328125" style="4" customWidth="1"/>
    <col min="3" max="3" width="7" style="4" customWidth="1"/>
    <col min="4" max="4" width="12.796875" style="4" customWidth="1"/>
    <col min="5" max="5" width="7" style="4" customWidth="1"/>
    <col min="6" max="6" width="9" style="4"/>
    <col min="7" max="7" width="12.1328125" style="4" customWidth="1"/>
    <col min="8" max="8" width="7" style="4" customWidth="1"/>
    <col min="9" max="9" width="12.53125" style="4" customWidth="1"/>
    <col min="10" max="10" width="7" style="4" customWidth="1"/>
    <col min="11" max="16384" width="9" style="4"/>
  </cols>
  <sheetData>
    <row r="1" spans="1:31" s="3" customFormat="1" ht="25.5" x14ac:dyDescent="0.45">
      <c r="A1" s="2" t="s">
        <v>38</v>
      </c>
    </row>
    <row r="2" spans="1:31" ht="14.65" thickBot="1" x14ac:dyDescent="0.35"/>
    <row r="3" spans="1:31" ht="14.65" thickBot="1" x14ac:dyDescent="0.35">
      <c r="B3" s="5" t="s">
        <v>39</v>
      </c>
      <c r="C3" s="6" t="s">
        <v>227</v>
      </c>
      <c r="D3" s="7"/>
      <c r="E3" s="7"/>
      <c r="F3" s="7"/>
      <c r="G3" s="7"/>
      <c r="H3" s="7"/>
      <c r="I3" s="7"/>
      <c r="J3" s="7"/>
      <c r="K3" s="8"/>
    </row>
    <row r="5" spans="1:31" x14ac:dyDescent="0.3">
      <c r="B5" s="4" t="s">
        <v>40</v>
      </c>
    </row>
    <row r="7" spans="1:31" ht="14.65" thickBot="1" x14ac:dyDescent="0.35">
      <c r="B7" s="4" t="s">
        <v>41</v>
      </c>
      <c r="G7" s="4" t="s">
        <v>42</v>
      </c>
    </row>
    <row r="8" spans="1:31" ht="14.65" thickBot="1" x14ac:dyDescent="0.35">
      <c r="B8" s="9" t="s">
        <v>43</v>
      </c>
      <c r="C8" s="10" t="s">
        <v>44</v>
      </c>
      <c r="D8" s="9" t="s">
        <v>45</v>
      </c>
      <c r="E8" s="10" t="s">
        <v>44</v>
      </c>
      <c r="F8" s="11"/>
      <c r="G8" s="9" t="s">
        <v>43</v>
      </c>
      <c r="H8" s="10" t="s">
        <v>44</v>
      </c>
      <c r="I8" s="9" t="s">
        <v>45</v>
      </c>
      <c r="J8" s="10" t="s">
        <v>44</v>
      </c>
    </row>
    <row r="9" spans="1:31" x14ac:dyDescent="0.3">
      <c r="B9" s="133" t="s">
        <v>195</v>
      </c>
      <c r="C9" s="12">
        <v>1</v>
      </c>
      <c r="D9" s="133" t="s">
        <v>232</v>
      </c>
      <c r="E9" s="12">
        <v>13</v>
      </c>
      <c r="G9" s="133" t="s">
        <v>208</v>
      </c>
      <c r="H9" s="12">
        <v>18</v>
      </c>
      <c r="I9" s="133" t="s">
        <v>233</v>
      </c>
      <c r="J9" s="12">
        <v>30</v>
      </c>
    </row>
    <row r="10" spans="1:31" x14ac:dyDescent="0.3">
      <c r="B10" s="134" t="s">
        <v>196</v>
      </c>
      <c r="C10" s="14">
        <v>2</v>
      </c>
      <c r="D10" s="133"/>
      <c r="E10" s="14"/>
      <c r="G10" s="133" t="s">
        <v>209</v>
      </c>
      <c r="H10" s="14">
        <v>19</v>
      </c>
      <c r="I10" s="133"/>
      <c r="J10" s="14"/>
    </row>
    <row r="11" spans="1:31" x14ac:dyDescent="0.3">
      <c r="B11" s="134" t="s">
        <v>197</v>
      </c>
      <c r="C11" s="14">
        <v>3</v>
      </c>
      <c r="D11" s="133"/>
      <c r="E11" s="14"/>
      <c r="G11" s="133" t="s">
        <v>210</v>
      </c>
      <c r="H11" s="12">
        <v>20</v>
      </c>
      <c r="I11" s="133"/>
      <c r="J11" s="14"/>
      <c r="U11" s="4" t="s">
        <v>46</v>
      </c>
      <c r="AA11" s="4" t="s">
        <v>47</v>
      </c>
    </row>
    <row r="12" spans="1:31" x14ac:dyDescent="0.3">
      <c r="B12" s="134" t="s">
        <v>241</v>
      </c>
      <c r="C12" s="14">
        <v>4</v>
      </c>
      <c r="D12" s="133"/>
      <c r="E12" s="14"/>
      <c r="G12" s="133" t="s">
        <v>242</v>
      </c>
      <c r="H12" s="14">
        <v>21</v>
      </c>
      <c r="I12" s="133"/>
      <c r="J12" s="14"/>
      <c r="U12" s="15" t="s">
        <v>48</v>
      </c>
      <c r="V12" s="15" t="s">
        <v>49</v>
      </c>
      <c r="W12" s="15" t="s">
        <v>50</v>
      </c>
      <c r="X12" s="15" t="s">
        <v>51</v>
      </c>
      <c r="Y12" s="15" t="s">
        <v>52</v>
      </c>
      <c r="AA12" s="15" t="s">
        <v>48</v>
      </c>
      <c r="AB12" s="15" t="s">
        <v>49</v>
      </c>
      <c r="AC12" s="15" t="s">
        <v>50</v>
      </c>
      <c r="AD12" s="15" t="s">
        <v>51</v>
      </c>
      <c r="AE12" s="15" t="s">
        <v>52</v>
      </c>
    </row>
    <row r="13" spans="1:31" x14ac:dyDescent="0.3">
      <c r="B13" s="134" t="s">
        <v>243</v>
      </c>
      <c r="C13" s="14">
        <v>5</v>
      </c>
      <c r="D13" s="13"/>
      <c r="E13" s="14"/>
      <c r="G13" s="133" t="s">
        <v>244</v>
      </c>
      <c r="H13" s="12">
        <v>22</v>
      </c>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3">
      <c r="B14" s="134" t="s">
        <v>229</v>
      </c>
      <c r="C14" s="14">
        <v>6</v>
      </c>
      <c r="D14" s="13"/>
      <c r="E14" s="14"/>
      <c r="G14" s="133" t="s">
        <v>211</v>
      </c>
      <c r="H14" s="14">
        <v>23</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3">
      <c r="B15" s="134" t="s">
        <v>198</v>
      </c>
      <c r="C15" s="14">
        <v>7</v>
      </c>
      <c r="D15" s="13"/>
      <c r="E15" s="14"/>
      <c r="G15" s="133" t="s">
        <v>212</v>
      </c>
      <c r="H15" s="12">
        <v>24</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3">
      <c r="B16" s="134" t="s">
        <v>199</v>
      </c>
      <c r="C16" s="14">
        <v>8</v>
      </c>
      <c r="D16" s="13"/>
      <c r="E16" s="14"/>
      <c r="G16" s="133" t="s">
        <v>213</v>
      </c>
      <c r="H16" s="14">
        <v>25</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3">
      <c r="B17" s="134" t="s">
        <v>200</v>
      </c>
      <c r="C17" s="14">
        <v>9</v>
      </c>
      <c r="D17" s="13"/>
      <c r="E17" s="14"/>
      <c r="G17" s="133" t="s">
        <v>214</v>
      </c>
      <c r="H17" s="12">
        <v>26</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3">
      <c r="B18" s="134" t="s">
        <v>202</v>
      </c>
      <c r="C18" s="14">
        <v>10</v>
      </c>
      <c r="D18" s="13"/>
      <c r="E18" s="14"/>
      <c r="G18" s="133" t="s">
        <v>215</v>
      </c>
      <c r="H18" s="14">
        <v>27</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3">
      <c r="B19" s="134" t="s">
        <v>201</v>
      </c>
      <c r="C19" s="14">
        <v>11</v>
      </c>
      <c r="D19" s="13"/>
      <c r="E19" s="14"/>
      <c r="G19" s="133" t="s">
        <v>216</v>
      </c>
      <c r="H19" s="12">
        <v>28</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3">
      <c r="B20" s="134" t="s">
        <v>203</v>
      </c>
      <c r="C20" s="14">
        <v>12</v>
      </c>
      <c r="D20" s="13"/>
      <c r="E20" s="14"/>
      <c r="G20" s="133" t="s">
        <v>217</v>
      </c>
      <c r="H20" s="14">
        <v>29</v>
      </c>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3">
      <c r="B21" s="134" t="s">
        <v>204</v>
      </c>
      <c r="C21" s="14">
        <v>14</v>
      </c>
      <c r="D21" s="13"/>
      <c r="E21" s="14"/>
      <c r="G21" s="133" t="s">
        <v>218</v>
      </c>
      <c r="H21" s="12">
        <v>31</v>
      </c>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3">
      <c r="B22" s="134" t="s">
        <v>205</v>
      </c>
      <c r="C22" s="14">
        <v>15</v>
      </c>
      <c r="D22" s="13"/>
      <c r="E22" s="14"/>
      <c r="G22" s="133" t="s">
        <v>219</v>
      </c>
      <c r="H22" s="14">
        <v>32</v>
      </c>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3">
      <c r="B23" s="134" t="s">
        <v>206</v>
      </c>
      <c r="C23" s="14">
        <v>16</v>
      </c>
      <c r="D23" s="13"/>
      <c r="E23" s="14"/>
      <c r="G23" s="133" t="s">
        <v>220</v>
      </c>
      <c r="H23" s="12">
        <v>33</v>
      </c>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3">
      <c r="B24" s="134" t="s">
        <v>207</v>
      </c>
      <c r="C24" s="14">
        <v>17</v>
      </c>
      <c r="D24" s="13"/>
      <c r="E24" s="14"/>
      <c r="G24" s="133" t="s">
        <v>221</v>
      </c>
      <c r="H24" s="14">
        <v>34</v>
      </c>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3">
      <c r="B25" s="134"/>
      <c r="C25" s="14"/>
      <c r="D25" s="13"/>
      <c r="E25" s="14"/>
      <c r="G25" s="133"/>
      <c r="H25" s="12"/>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3">
      <c r="B26" s="134"/>
      <c r="C26" s="14"/>
      <c r="D26" s="13"/>
      <c r="E26" s="14"/>
      <c r="G26" s="133"/>
      <c r="H26" s="14"/>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3">
      <c r="B27" s="134"/>
      <c r="C27" s="14"/>
      <c r="D27" s="13"/>
      <c r="E27" s="14"/>
      <c r="G27" s="133"/>
      <c r="H27" s="12"/>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3">
      <c r="B28" s="134"/>
      <c r="C28" s="14"/>
      <c r="D28" s="13"/>
      <c r="E28" s="14"/>
      <c r="G28" s="133"/>
      <c r="H28" s="14"/>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3">
      <c r="B29" s="134"/>
      <c r="C29" s="14"/>
      <c r="D29" s="13"/>
      <c r="E29" s="14"/>
      <c r="G29" s="133"/>
      <c r="H29" s="12"/>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3">
      <c r="B30" s="134"/>
      <c r="C30" s="14"/>
      <c r="D30" s="13"/>
      <c r="E30" s="14"/>
      <c r="G30" s="133"/>
      <c r="H30" s="14"/>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3">
      <c r="B31" s="134"/>
      <c r="C31" s="14"/>
      <c r="D31" s="13"/>
      <c r="E31" s="14"/>
      <c r="G31" s="133"/>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3">
      <c r="B32" s="134"/>
      <c r="C32" s="14"/>
      <c r="D32" s="13"/>
      <c r="E32" s="14"/>
      <c r="G32" s="133"/>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3">
      <c r="B33" s="134"/>
      <c r="C33" s="14"/>
      <c r="D33" s="13"/>
      <c r="E33" s="14"/>
      <c r="G33" s="133"/>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3">
      <c r="B34" s="134"/>
      <c r="C34" s="14"/>
      <c r="D34" s="13"/>
      <c r="E34" s="14"/>
      <c r="G34" s="133"/>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3">
      <c r="B35" s="134"/>
      <c r="C35" s="14"/>
      <c r="D35" s="13"/>
      <c r="E35" s="14"/>
      <c r="G35" s="134"/>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3">
      <c r="B36" s="134"/>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3">
      <c r="B37" s="134"/>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65" thickBot="1" x14ac:dyDescent="0.35">
      <c r="B38" s="203"/>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3">
      <c r="B39" s="134"/>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3">
      <c r="B40" s="134"/>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3">
      <c r="B41" s="134"/>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3">
      <c r="B42" s="134"/>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3">
      <c r="B43" s="134"/>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65" thickBot="1" x14ac:dyDescent="0.35">
      <c r="B44" s="267"/>
      <c r="C44" s="17"/>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3">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3">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3">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3">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3">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3">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3">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3">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3">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3">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3">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3">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3">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3">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3">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3">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3">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3">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3">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3">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3">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3">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3">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3">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3">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3">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3">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3">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3">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3">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3">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3">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3">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3">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3">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3">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3">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3">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3">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3">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3">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3">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3">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3">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3">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3">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3">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3">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3">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3">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3">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3">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3">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3">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3">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3">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3">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3">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3">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3">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3">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3">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3">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3">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3">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3">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3">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3">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3">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3">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3">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3">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3">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3">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3">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3">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3">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3">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3">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3">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3">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3">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3">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3">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3">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3">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3">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3">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3">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3">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3">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3">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3">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3">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3">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3">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3">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3">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3">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3">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3">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3">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3">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3">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3">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3">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3">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3">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3">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3">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3">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3">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3">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3">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3">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3">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3">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3">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3">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3">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3">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3">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3">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3">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3">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3">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3">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3">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3">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3">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3">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3">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3">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3">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3">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3">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3">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3">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3">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3">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3">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3">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3">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3">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3">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3">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3">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3">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F22"/>
  <sheetViews>
    <sheetView workbookViewId="0">
      <selection activeCell="J22" sqref="J22"/>
    </sheetView>
  </sheetViews>
  <sheetFormatPr defaultColWidth="9" defaultRowHeight="14.25" x14ac:dyDescent="0.3"/>
  <cols>
    <col min="1" max="1" width="8.796875" style="136" customWidth="1"/>
    <col min="2" max="2" width="15.796875" style="136" customWidth="1"/>
    <col min="3" max="3" width="16.796875" style="136" customWidth="1"/>
    <col min="4" max="4" width="9" style="136"/>
    <col min="5" max="5" width="15.796875" style="136" customWidth="1"/>
    <col min="6" max="6" width="16.19921875" style="136" customWidth="1"/>
    <col min="7" max="16384" width="9" style="136"/>
  </cols>
  <sheetData>
    <row r="2" spans="2:6" x14ac:dyDescent="0.3">
      <c r="B2" s="136" t="s">
        <v>129</v>
      </c>
    </row>
    <row r="3" spans="2:6" x14ac:dyDescent="0.3">
      <c r="B3" s="136" t="s">
        <v>130</v>
      </c>
    </row>
    <row r="4" spans="2:6" x14ac:dyDescent="0.3">
      <c r="B4" s="136" t="s">
        <v>131</v>
      </c>
      <c r="E4" s="136" t="s">
        <v>42</v>
      </c>
    </row>
    <row r="5" spans="2:6" x14ac:dyDescent="0.3">
      <c r="B5" s="137" t="s">
        <v>132</v>
      </c>
      <c r="C5" s="137" t="s">
        <v>133</v>
      </c>
      <c r="D5" s="138"/>
      <c r="E5" s="137" t="s">
        <v>132</v>
      </c>
      <c r="F5" s="137" t="s">
        <v>133</v>
      </c>
    </row>
    <row r="6" spans="2:6" x14ac:dyDescent="0.3">
      <c r="B6" s="139"/>
      <c r="C6" s="139"/>
      <c r="E6" s="139"/>
      <c r="F6" s="139"/>
    </row>
    <row r="7" spans="2:6" x14ac:dyDescent="0.3">
      <c r="B7" s="139"/>
      <c r="C7" s="139"/>
      <c r="E7" s="139"/>
      <c r="F7" s="139"/>
    </row>
    <row r="8" spans="2:6" x14ac:dyDescent="0.3">
      <c r="B8" s="139"/>
      <c r="C8" s="139"/>
      <c r="E8" s="139"/>
      <c r="F8" s="139"/>
    </row>
    <row r="9" spans="2:6" x14ac:dyDescent="0.3">
      <c r="B9" s="139"/>
      <c r="C9" s="139"/>
      <c r="E9" s="139"/>
      <c r="F9" s="139"/>
    </row>
    <row r="10" spans="2:6" x14ac:dyDescent="0.3">
      <c r="B10" s="139"/>
      <c r="C10" s="139"/>
      <c r="E10" s="139"/>
      <c r="F10" s="139"/>
    </row>
    <row r="11" spans="2:6" x14ac:dyDescent="0.3">
      <c r="B11" s="139"/>
      <c r="C11" s="139"/>
      <c r="E11" s="139"/>
      <c r="F11" s="139"/>
    </row>
    <row r="12" spans="2:6" x14ac:dyDescent="0.3">
      <c r="B12" s="139"/>
      <c r="C12" s="139"/>
      <c r="E12" s="139"/>
      <c r="F12" s="139"/>
    </row>
    <row r="13" spans="2:6" x14ac:dyDescent="0.3">
      <c r="B13" s="139"/>
      <c r="C13" s="139"/>
      <c r="E13" s="139"/>
      <c r="F13" s="139"/>
    </row>
    <row r="14" spans="2:6" x14ac:dyDescent="0.3">
      <c r="B14" s="139"/>
      <c r="C14" s="139"/>
      <c r="E14" s="139"/>
      <c r="F14" s="139"/>
    </row>
    <row r="15" spans="2:6" x14ac:dyDescent="0.3">
      <c r="B15" s="139"/>
      <c r="C15" s="139"/>
      <c r="E15" s="139"/>
      <c r="F15" s="139"/>
    </row>
    <row r="16" spans="2:6" x14ac:dyDescent="0.3">
      <c r="B16" s="139"/>
      <c r="C16" s="139"/>
      <c r="E16" s="139"/>
      <c r="F16" s="139"/>
    </row>
    <row r="17" spans="2:6" x14ac:dyDescent="0.3">
      <c r="B17" s="139"/>
      <c r="C17" s="139"/>
      <c r="E17" s="139"/>
      <c r="F17" s="139"/>
    </row>
    <row r="18" spans="2:6" x14ac:dyDescent="0.3">
      <c r="B18" s="139"/>
      <c r="C18" s="139"/>
      <c r="E18" s="139"/>
      <c r="F18" s="139"/>
    </row>
    <row r="19" spans="2:6" x14ac:dyDescent="0.3">
      <c r="B19" s="139"/>
      <c r="C19" s="139"/>
      <c r="E19" s="139"/>
      <c r="F19" s="139"/>
    </row>
    <row r="20" spans="2:6" x14ac:dyDescent="0.3">
      <c r="B20" s="139"/>
      <c r="C20" s="139"/>
      <c r="E20" s="139"/>
      <c r="F20" s="139"/>
    </row>
    <row r="21" spans="2:6" x14ac:dyDescent="0.3">
      <c r="B21" s="139"/>
      <c r="C21" s="139"/>
      <c r="E21" s="139"/>
      <c r="F21" s="139"/>
    </row>
    <row r="22" spans="2:6" x14ac:dyDescent="0.3">
      <c r="B22" s="139"/>
      <c r="C22" s="139"/>
      <c r="E22" s="139"/>
      <c r="F22" s="139"/>
    </row>
  </sheetData>
  <phoneticPr fontId="2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基本情報</vt:lpstr>
      <vt:lpstr>参加確認書</vt:lpstr>
      <vt:lpstr>男子名簿</vt:lpstr>
      <vt:lpstr>女子名簿</vt:lpstr>
      <vt:lpstr>男子csv</vt:lpstr>
      <vt:lpstr>女子csv</vt:lpstr>
      <vt:lpstr>管理者シート</vt:lpstr>
      <vt:lpstr>小・中学生所属</vt:lpstr>
      <vt:lpstr>参加確認書!Print_Area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吉岡　宏幸</cp:lastModifiedBy>
  <cp:lastPrinted>2023-03-31T12:35:57Z</cp:lastPrinted>
  <dcterms:created xsi:type="dcterms:W3CDTF">2012-04-15T14:46:27Z</dcterms:created>
  <dcterms:modified xsi:type="dcterms:W3CDTF">2025-04-17T00:03:09Z</dcterms:modified>
</cp:coreProperties>
</file>