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mc:AlternateContent xmlns:mc="http://schemas.openxmlformats.org/markup-compatibility/2006">
    <mc:Choice Requires="x15">
      <x15ac:absPath xmlns:x15ac="http://schemas.microsoft.com/office/spreadsheetml/2010/11/ac" url="C:\Users\kmats\Downloads\"/>
    </mc:Choice>
  </mc:AlternateContent>
  <xr:revisionPtr revIDLastSave="0" documentId="13_ncr:1_{FD7CDF49-77DF-4924-857B-8B503BDDDD64}" xr6:coauthVersionLast="47" xr6:coauthVersionMax="47" xr10:uidLastSave="{00000000-0000-0000-0000-000000000000}"/>
  <bookViews>
    <workbookView xWindow="-110" yWindow="-110" windowWidth="19420" windowHeight="10300" activeTab="3" xr2:uid="{00000000-000D-0000-FFFF-FFFF00000000}"/>
  </bookViews>
  <sheets>
    <sheet name="入力サンプル" sheetId="8" r:id="rId1"/>
    <sheet name="基本情報" sheetId="3" r:id="rId2"/>
    <sheet name="男子名簿" sheetId="1" r:id="rId3"/>
    <sheet name="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基本情報!$C$8:$C$77</definedName>
    <definedName name="女子種目" localSheetId="0">[2]管理者シート!$G$9:$G$26</definedName>
    <definedName name="女子種目">管理者シート!$G$9:$G$34</definedName>
    <definedName name="男子種目" localSheetId="0">[2]管理者シート!$B$9:$B$28</definedName>
    <definedName name="男子種目">管理者シート!$B$9:$B$35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1" i="5" l="1"/>
  <c r="AO32" i="5"/>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AO11" i="8"/>
  <c r="O11" i="8"/>
  <c r="H11" i="8"/>
  <c r="G11" i="8"/>
  <c r="B11" i="8"/>
  <c r="AO10" i="8"/>
  <c r="O10" i="8"/>
  <c r="H10" i="8"/>
  <c r="G10" i="8"/>
  <c r="B10" i="8"/>
  <c r="AO9" i="8"/>
  <c r="O9" i="8"/>
  <c r="H9" i="8"/>
  <c r="G9" i="8"/>
  <c r="B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AO30" i="5" l="1"/>
  <c r="AO29" i="5"/>
  <c r="AO28" i="5"/>
  <c r="AO27" i="5"/>
  <c r="AO26" i="5"/>
  <c r="AO25" i="5"/>
  <c r="AO24" i="5"/>
  <c r="AO23" i="5"/>
  <c r="AO22" i="5"/>
  <c r="AO21" i="5"/>
  <c r="AO20" i="5"/>
  <c r="AO19" i="5"/>
  <c r="AO18" i="5"/>
  <c r="AO17" i="5"/>
  <c r="AO16" i="5"/>
  <c r="AO15" i="5"/>
  <c r="AO14" i="5"/>
  <c r="AO13" i="5"/>
  <c r="AO12" i="5"/>
  <c r="AO11" i="5"/>
  <c r="AO10" i="5"/>
  <c r="AO9" i="5"/>
  <c r="AO8" i="5"/>
  <c r="AO7" i="5"/>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D8" i="3"/>
  <c r="AO33" i="5" l="1"/>
  <c r="AO34"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9" i="1"/>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H8" i="3"/>
  <c r="D95" i="3" s="1"/>
  <c r="F78" i="3"/>
  <c r="H78" i="3" l="1"/>
  <c r="D94" i="3"/>
  <c r="D9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A68A344A-A3E7-4DF5-BE49-8522BEE80C8F}">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CA2EBAAC-106D-4D6C-8C49-67D6B8EDFD30}">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<sst xmlns="http://schemas.openxmlformats.org/spreadsheetml/2006/main" count="588" uniqueCount="304">
  <si>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</si>
  <si>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</si>
  <si>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</si>
  <si>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</si>
  <si>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</si>
  <si>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</si>
  <si>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</si>
  <si>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</si>
  <si>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</si>
  <si>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</si>
  <si>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</si>
  <si>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</si>
  <si>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</si>
  <si>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</si>
  <si>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</si>
  <si>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</si>
  <si>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</si>
  <si>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</si>
  <si>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</si>
  <si>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</si>
  <si>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</si>
  <si>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</si>
  <si>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</si>
  <si>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</si>
  <si>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</si>
  <si>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</si>
  <si>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</si>
  <si>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</si>
  <si>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</si>
  <si>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</si>
  <si>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</si>
  <si>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</si>
  <si>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</si>
  <si>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</si>
  <si>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</si>
  <si>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</si>
  <si>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</si>
  <si>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</si>
  <si>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</si>
  <si>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</si>
  <si>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</si>
  <si>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</si>
  <si>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</si>
  <si>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</si>
  <si>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</si>
  <si>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</si>
  <si>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</si>
  <si>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</si>
  <si>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</si>
  <si>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</si>
  <si>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</si>
  <si>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</si>
  <si>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</si>
  <si>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</si>
  <si>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</si>
  <si>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</si>
  <si>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</si>
  <si>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</si>
  <si>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</si>
  <si>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</si>
  <si>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</si>
  <si>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</si>
  <si>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</si>
  <si>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</si>
  <si>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</si>
  <si>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</si>
  <si>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</si>
  <si>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</si>
  <si>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</si>
  <si>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</si>
  <si>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</si>
  <si>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</si>
  <si>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</si>
  <si>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</si>
  <si>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</si>
  <si>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</si>
  <si>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</si>
  <si>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</si>
  <si>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</si>
  <si>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</si>
  <si>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</si>
  <si>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</si>
  <si>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</si>
  <si>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</si>
  <si>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</si>
  <si>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</si>
  <si>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</si>
  <si>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</si>
  <si>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</si>
  <si>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</si>
  <si>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</si>
  <si>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</si>
  <si>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</si>
  <si>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</si>
  <si>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</si>
  <si>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</si>
  <si>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</si>
  <si>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</si>
  <si>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</si>
  <si>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</si>
  <si>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</si>
  <si>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</si>
  <si>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</si>
  <si>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</si>
  <si>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</si>
  <si>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</si>
  <si>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</si>
  <si>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</si>
  <si>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</si>
  <si>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</si>
  <si>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</si>
  <si>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</si>
  <si>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</si>
  <si>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</si>
  <si>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</si>
  <si>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</si>
  <si>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</si>
  <si>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</si>
  <si>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</si>
  <si>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</si>
  <si>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</si>
  <si>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</si>
  <si>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</si>
  <si>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</si>
  <si>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</si>
  <si>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</si>
  <si>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</si>
  <si>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</si>
  <si>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</si>
  <si>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</si>
  <si>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</si>
  <si>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</si>
  <si>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</si>
  <si>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</si>
  <si>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</si>
  <si>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</si>
  <si>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</si>
  <si>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</si>
  <si>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</si>
  <si>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</si>
  <si>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</si>
  <si>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</si>
  <si>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</si>
  <si>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</si>
  <si>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</si>
  <si>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</si>
  <si>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</si>
  <si>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</si>
  <si>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</si>
  <si>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</si>
  <si>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</si>
  <si>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</si>
  <si>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</si>
  <si>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</si>
  <si>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</si>
  <si>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</si>
  <si>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</si>
  <si>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</si>
  <si>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</si>
  <si>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</si>
  <si>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</si>
  <si>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</si>
  <si>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</si>
  <si>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r>
      <t>ファイル名の変更</t>
    </r>
    <r>
      <rPr>
        <sz val="10"/>
        <rFont val="ＭＳ Ｐゴシック"/>
        <family val="3"/>
        <charset val="128"/>
      </rPr>
      <t>（例　松江商高)</t>
    </r>
    <rPh sb="4" eb="5">
      <t>メイ</t>
    </rPh>
    <rPh sb="6" eb="8">
      <t>ヘンコウ</t>
    </rPh>
    <rPh sb="9" eb="10">
      <t>レイ</t>
    </rPh>
    <rPh sb="11" eb="13">
      <t>マツエ</t>
    </rPh>
    <rPh sb="13" eb="15">
      <t>ショウコウ</t>
    </rPh>
    <phoneticPr fontId="4"/>
  </si>
  <si>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</si>
  <si>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</si>
  <si>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</si>
  <si>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</si>
  <si>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</si>
  <si>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</si>
  <si>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</si>
  <si>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</si>
  <si>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</si>
  <si>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</si>
  <si>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</si>
  <si>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</si>
  <si>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</si>
  <si>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</si>
  <si>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</si>
  <si>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</si>
  <si>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</si>
  <si>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</si>
  <si>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</si>
  <si>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</si>
  <si>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</si>
  <si>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</si>
  <si>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</si>
  <si>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*上記の入力例に従ってデータ入力してください。学連地区ナンバーは大学生のみ</t>
    <rPh sb="1" eb="3">
      <t>ジョウキ</t>
    </rPh>
    <rPh sb="4" eb="6">
      <t>ニュウリョク</t>
    </rPh>
    <rPh sb="6" eb="7">
      <t>レイ</t>
    </rPh>
    <rPh sb="8" eb="9">
      <t>シタガ</t>
    </rPh>
    <rPh sb="14" eb="16">
      <t>ニュウリョク</t>
    </rPh>
    <rPh sb="23" eb="25">
      <t>ガクレン</t>
    </rPh>
    <rPh sb="25" eb="27">
      <t>チク</t>
    </rPh>
    <rPh sb="32" eb="35">
      <t>ダイガクセイ</t>
    </rPh>
    <phoneticPr fontId="1"/>
  </si>
  <si>
    <t>ｼﾏﾈ  ﾘｸｵ</t>
  </si>
  <si>
    <t>島根　　陸生</t>
  </si>
  <si>
    <t>400mH</t>
  </si>
  <si>
    <t>1.01.55</t>
    <phoneticPr fontId="47"/>
  </si>
  <si>
    <t>1500m</t>
  </si>
  <si>
    <t>4.35.55</t>
    <phoneticPr fontId="47"/>
  </si>
  <si>
    <t>出雲陸上</t>
    <rPh sb="0" eb="2">
      <t>イズモ</t>
    </rPh>
    <rPh sb="2" eb="4">
      <t>リクジョウ</t>
    </rPh>
    <phoneticPr fontId="47"/>
  </si>
  <si>
    <t>円盤投</t>
    <rPh sb="0" eb="3">
      <t>エンバンナゲ</t>
    </rPh>
    <phoneticPr fontId="21"/>
  </si>
  <si>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</si>
  <si>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</si>
  <si>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</si>
  <si>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</si>
  <si>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</si>
  <si>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</si>
  <si>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</si>
  <si>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</si>
  <si>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</si>
  <si>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</si>
  <si>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</si>
  <si>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</si>
  <si>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</si>
  <si>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</si>
  <si>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</si>
  <si>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</si>
  <si>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</si>
  <si>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</si>
  <si>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</si>
  <si>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</si>
  <si>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</si>
  <si>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</si>
  <si>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</si>
  <si>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</si>
  <si>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</si>
  <si>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</si>
  <si>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</si>
  <si>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</si>
  <si>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リレーに出場する選手は"○"を選択入力</t>
    <rPh sb="4" eb="6">
      <t>シュツジョウ</t>
    </rPh>
    <rPh sb="8" eb="10">
      <t>センシュ</t>
    </rPh>
    <rPh sb="15" eb="17">
      <t>センタク</t>
    </rPh>
    <rPh sb="17" eb="19">
      <t>ニュウリョク</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</si>
  <si>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</si>
  <si>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</si>
  <si>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</si>
  <si>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</si>
  <si>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</si>
  <si>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</si>
  <si>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</si>
  <si>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</si>
  <si>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②’</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</si>
  <si>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</si>
  <si>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</si>
  <si>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(②’</t>
    <phoneticPr fontId="47"/>
  </si>
  <si>
    <t>学連登録者は地区ナンバーを選択)</t>
    <rPh sb="0" eb="2">
      <t>ガクレン</t>
    </rPh>
    <rPh sb="2" eb="4">
      <t>トウロク</t>
    </rPh>
    <rPh sb="4" eb="5">
      <t>シャ</t>
    </rPh>
    <rPh sb="6" eb="8">
      <t>チク</t>
    </rPh>
    <rPh sb="13" eb="15">
      <t>センタク</t>
    </rPh>
    <phoneticPr fontId="47"/>
  </si>
  <si>
    <t>1種目\1500</t>
    <rPh sb="1" eb="3">
      <t>シュモク</t>
    </rPh>
    <phoneticPr fontId="1"/>
  </si>
  <si>
    <t>島根　陸生</t>
    <rPh sb="0" eb="2">
      <t>シマネ</t>
    </rPh>
    <rPh sb="3" eb="5">
      <t>リクオ</t>
    </rPh>
    <phoneticPr fontId="1"/>
  </si>
  <si>
    <t>島根　陸子</t>
    <rPh sb="0" eb="2">
      <t>シマネ</t>
    </rPh>
    <rPh sb="3" eb="4">
      <t>リク</t>
    </rPh>
    <rPh sb="4" eb="5">
      <t>コ</t>
    </rPh>
    <phoneticPr fontId="1"/>
  </si>
  <si>
    <r>
      <t>競技者名を入力(全角で姓と名の間を全角スペース1文字空ける)⇒</t>
    </r>
    <r>
      <rPr>
        <sz val="11"/>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</si>
  <si>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該当種目の期間内公認最高記録を入力。書式に注意。</t>
    </r>
    <r>
      <rPr>
        <sz val="11"/>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24" eb="26">
      <t>コウニン</t>
    </rPh>
    <rPh sb="26" eb="28">
      <t>キロク</t>
    </rPh>
    <rPh sb="29" eb="30">
      <t>ナ</t>
    </rPh>
    <rPh sb="31" eb="33">
      <t>バアイ</t>
    </rPh>
    <rPh sb="34" eb="36">
      <t>ニュウリョク</t>
    </rPh>
    <phoneticPr fontId="47"/>
  </si>
  <si>
    <t>出雲高</t>
    <rPh sb="0" eb="2">
      <t>イズモ</t>
    </rPh>
    <rPh sb="2" eb="3">
      <t>コウ</t>
    </rPh>
    <phoneticPr fontId="47"/>
  </si>
  <si>
    <t>エントリー数</t>
    <rPh sb="5" eb="6">
      <t>スウ</t>
    </rPh>
    <phoneticPr fontId="4"/>
  </si>
  <si>
    <t>成年男子100m</t>
    <rPh sb="0" eb="2">
      <t>セイネン</t>
    </rPh>
    <rPh sb="2" eb="4">
      <t>ダンシ</t>
    </rPh>
    <phoneticPr fontId="22"/>
  </si>
  <si>
    <t>成年男子800m</t>
    <rPh sb="0" eb="2">
      <t>セイネン</t>
    </rPh>
    <rPh sb="2" eb="4">
      <t>ダンシ</t>
    </rPh>
    <phoneticPr fontId="22"/>
  </si>
  <si>
    <t>成年男子110mH</t>
    <rPh sb="0" eb="2">
      <t>セイネン</t>
    </rPh>
    <rPh sb="2" eb="4">
      <t>ダンシ</t>
    </rPh>
    <phoneticPr fontId="22"/>
  </si>
  <si>
    <t>成年男子5000mW</t>
    <rPh sb="0" eb="2">
      <t>セイネン</t>
    </rPh>
    <rPh sb="2" eb="4">
      <t>ダンシ</t>
    </rPh>
    <phoneticPr fontId="22"/>
  </si>
  <si>
    <t>成年男子砲丸投</t>
    <rPh sb="0" eb="2">
      <t>セイネン</t>
    </rPh>
    <rPh sb="2" eb="4">
      <t>ダンシ</t>
    </rPh>
    <rPh sb="4" eb="7">
      <t>ホウガンナゲ</t>
    </rPh>
    <phoneticPr fontId="22"/>
  </si>
  <si>
    <t>成年男子やり投</t>
    <rPh sb="0" eb="2">
      <t>セイネン</t>
    </rPh>
    <rPh sb="2" eb="4">
      <t>ダンシ</t>
    </rPh>
    <rPh sb="6" eb="7">
      <t>ナ</t>
    </rPh>
    <phoneticPr fontId="22"/>
  </si>
  <si>
    <t>少年A男子100m</t>
    <rPh sb="0" eb="2">
      <t>ショウネン</t>
    </rPh>
    <rPh sb="3" eb="5">
      <t>ダンシ</t>
    </rPh>
    <phoneticPr fontId="22"/>
  </si>
  <si>
    <t>少年A男子5000m</t>
    <rPh sb="0" eb="2">
      <t>ショウネン</t>
    </rPh>
    <rPh sb="3" eb="5">
      <t>ダンシ</t>
    </rPh>
    <phoneticPr fontId="22"/>
  </si>
  <si>
    <t>少年A男子棒高跳</t>
    <rPh sb="0" eb="2">
      <t>ショウネン</t>
    </rPh>
    <rPh sb="3" eb="5">
      <t>ダンシ</t>
    </rPh>
    <rPh sb="5" eb="8">
      <t>ボウタカトビ</t>
    </rPh>
    <phoneticPr fontId="22"/>
  </si>
  <si>
    <t>少年A男子ﾊﾝﾏｰ投</t>
    <rPh sb="0" eb="2">
      <t>ショウネン</t>
    </rPh>
    <rPh sb="3" eb="5">
      <t>ダンシ</t>
    </rPh>
    <rPh sb="9" eb="10">
      <t>ナ</t>
    </rPh>
    <phoneticPr fontId="22"/>
  </si>
  <si>
    <t>少年B男子100m</t>
    <rPh sb="0" eb="2">
      <t>ショウネン</t>
    </rPh>
    <rPh sb="3" eb="5">
      <t>ダンシ</t>
    </rPh>
    <phoneticPr fontId="22"/>
  </si>
  <si>
    <t>少年B男子3000m</t>
    <rPh sb="0" eb="2">
      <t>ショウネン</t>
    </rPh>
    <rPh sb="3" eb="5">
      <t>ダンシ</t>
    </rPh>
    <phoneticPr fontId="22"/>
  </si>
  <si>
    <t>少年B男子走幅跳</t>
    <rPh sb="0" eb="2">
      <t>ショウネン</t>
    </rPh>
    <rPh sb="3" eb="5">
      <t>ダンシ</t>
    </rPh>
    <rPh sb="5" eb="6">
      <t>ソウ</t>
    </rPh>
    <rPh sb="6" eb="8">
      <t>ハバトビ</t>
    </rPh>
    <phoneticPr fontId="22"/>
  </si>
  <si>
    <t>少年共通男子5000mW</t>
    <rPh sb="0" eb="6">
      <t>ショウネンキョウツウダンシ</t>
    </rPh>
    <phoneticPr fontId="22"/>
  </si>
  <si>
    <t>少年共通男子走高跳</t>
    <rPh sb="0" eb="2">
      <t>ショウネン</t>
    </rPh>
    <rPh sb="2" eb="4">
      <t>キョウツウ</t>
    </rPh>
    <rPh sb="4" eb="6">
      <t>ダンシ</t>
    </rPh>
    <rPh sb="6" eb="7">
      <t>ソウ</t>
    </rPh>
    <rPh sb="7" eb="9">
      <t>タカトビ</t>
    </rPh>
    <phoneticPr fontId="22"/>
  </si>
  <si>
    <t>成年男子300m</t>
    <rPh sb="0" eb="2">
      <t>セイネン</t>
    </rPh>
    <rPh sb="2" eb="4">
      <t>ダンシ</t>
    </rPh>
    <phoneticPr fontId="22"/>
  </si>
  <si>
    <t>成年男子走幅跳</t>
    <rPh sb="0" eb="2">
      <t>セイネン</t>
    </rPh>
    <rPh sb="2" eb="4">
      <t>ダンシ</t>
    </rPh>
    <rPh sb="4" eb="5">
      <t>ソウ</t>
    </rPh>
    <rPh sb="5" eb="7">
      <t>ハバトビ</t>
    </rPh>
    <phoneticPr fontId="22"/>
  </si>
  <si>
    <t>少年A男子300m</t>
    <rPh sb="0" eb="2">
      <t>ショウネン</t>
    </rPh>
    <rPh sb="3" eb="5">
      <t>ダンシ</t>
    </rPh>
    <phoneticPr fontId="22"/>
  </si>
  <si>
    <t>少年A男子300mH</t>
    <rPh sb="0" eb="2">
      <t>ショウネン</t>
    </rPh>
    <rPh sb="3" eb="5">
      <t>ダンシ</t>
    </rPh>
    <phoneticPr fontId="22"/>
  </si>
  <si>
    <t>成年女子100m</t>
    <rPh sb="0" eb="2">
      <t>セイネン</t>
    </rPh>
    <rPh sb="2" eb="4">
      <t>ジョシ</t>
    </rPh>
    <phoneticPr fontId="22"/>
  </si>
  <si>
    <t>成年女子5000m</t>
    <rPh sb="0" eb="2">
      <t>セイネン</t>
    </rPh>
    <rPh sb="2" eb="4">
      <t>ジョシ</t>
    </rPh>
    <phoneticPr fontId="22"/>
  </si>
  <si>
    <t>成年女子走高跳</t>
    <rPh sb="0" eb="4">
      <t>セイネンジョシ</t>
    </rPh>
    <rPh sb="4" eb="5">
      <t>ソウ</t>
    </rPh>
    <rPh sb="5" eb="7">
      <t>タカトビ</t>
    </rPh>
    <phoneticPr fontId="22"/>
  </si>
  <si>
    <t>成年女子棒高跳</t>
    <rPh sb="0" eb="4">
      <t>セイネンジョシ</t>
    </rPh>
    <rPh sb="4" eb="7">
      <t>ボウタカトビ</t>
    </rPh>
    <phoneticPr fontId="22"/>
  </si>
  <si>
    <t>成年女子やり投</t>
    <rPh sb="0" eb="2">
      <t>セイネン</t>
    </rPh>
    <rPh sb="2" eb="4">
      <t>ジョシ</t>
    </rPh>
    <rPh sb="6" eb="7">
      <t>ナ</t>
    </rPh>
    <phoneticPr fontId="22"/>
  </si>
  <si>
    <t>少年A女子100m</t>
    <rPh sb="0" eb="2">
      <t>ショウネン</t>
    </rPh>
    <rPh sb="3" eb="5">
      <t>ジョシ</t>
    </rPh>
    <phoneticPr fontId="22"/>
  </si>
  <si>
    <t>少年A女子3000m</t>
    <rPh sb="0" eb="2">
      <t>ショウネン</t>
    </rPh>
    <rPh sb="3" eb="5">
      <t>ジョシ</t>
    </rPh>
    <phoneticPr fontId="22"/>
  </si>
  <si>
    <t>少年B女子100m</t>
    <rPh sb="0" eb="2">
      <t>ショウネン</t>
    </rPh>
    <rPh sb="3" eb="5">
      <t>ジョシ</t>
    </rPh>
    <phoneticPr fontId="22"/>
  </si>
  <si>
    <t>少年B女子100mH</t>
    <rPh sb="0" eb="2">
      <t>ショウネン</t>
    </rPh>
    <rPh sb="3" eb="5">
      <t>ジョシ</t>
    </rPh>
    <phoneticPr fontId="22"/>
  </si>
  <si>
    <t>成年女子300m</t>
    <rPh sb="0" eb="2">
      <t>セイネン</t>
    </rPh>
    <rPh sb="2" eb="4">
      <t>ジョシ</t>
    </rPh>
    <phoneticPr fontId="22"/>
  </si>
  <si>
    <t>成年女子800m</t>
    <rPh sb="0" eb="2">
      <t>セイネン</t>
    </rPh>
    <rPh sb="2" eb="4">
      <t>ジョシ</t>
    </rPh>
    <phoneticPr fontId="1"/>
  </si>
  <si>
    <t>成年女子ﾊﾝﾏｰ投</t>
    <rPh sb="0" eb="4">
      <t>セイネンジョシ</t>
    </rPh>
    <rPh sb="8" eb="9">
      <t>トウ</t>
    </rPh>
    <phoneticPr fontId="22"/>
  </si>
  <si>
    <t>少年A女子300m</t>
    <rPh sb="0" eb="2">
      <t>ショウネン</t>
    </rPh>
    <rPh sb="3" eb="5">
      <t>ジョシ</t>
    </rPh>
    <phoneticPr fontId="22"/>
  </si>
  <si>
    <t>少年A女子300mH</t>
    <rPh sb="0" eb="2">
      <t>ショウネン</t>
    </rPh>
    <rPh sb="3" eb="5">
      <t>ジョシ</t>
    </rPh>
    <phoneticPr fontId="22"/>
  </si>
  <si>
    <t>負担金　　</t>
    <rPh sb="0" eb="3">
      <t>フタンキン</t>
    </rPh>
    <phoneticPr fontId="1"/>
  </si>
  <si>
    <t>高校･大学のみ</t>
    <rPh sb="0" eb="2">
      <t>コウコウ</t>
    </rPh>
    <rPh sb="3" eb="4">
      <t>ダイ</t>
    </rPh>
    <rPh sb="4" eb="5">
      <t>ガク</t>
    </rPh>
    <phoneticPr fontId="1"/>
  </si>
  <si>
    <t>島根県立大</t>
    <rPh sb="0" eb="2">
      <t>シマネ</t>
    </rPh>
    <rPh sb="2" eb="4">
      <t>ケンリツ</t>
    </rPh>
    <rPh sb="4" eb="5">
      <t>ダイ</t>
    </rPh>
    <phoneticPr fontId="1"/>
  </si>
  <si>
    <t>1人\100</t>
    <rPh sb="0" eb="2">
      <t>ヒトリ</t>
    </rPh>
    <phoneticPr fontId="1"/>
  </si>
  <si>
    <t>成年女子5000mW</t>
    <rPh sb="0" eb="2">
      <t>セイネン</t>
    </rPh>
    <rPh sb="2" eb="4">
      <t>ジョシ</t>
    </rPh>
    <phoneticPr fontId="22"/>
  </si>
  <si>
    <t>成年女子走幅跳</t>
    <rPh sb="0" eb="4">
      <t>セイネンジョシ</t>
    </rPh>
    <rPh sb="4" eb="5">
      <t>ソウ</t>
    </rPh>
    <rPh sb="5" eb="7">
      <t>ハバトビ</t>
    </rPh>
    <phoneticPr fontId="22"/>
  </si>
  <si>
    <t>成年男子400mH</t>
    <rPh sb="0" eb="2">
      <t>セイネン</t>
    </rPh>
    <rPh sb="2" eb="4">
      <t>ダンシ</t>
    </rPh>
    <phoneticPr fontId="22"/>
  </si>
  <si>
    <t>成年男子3000mSC</t>
    <rPh sb="0" eb="2">
      <t>セイネン</t>
    </rPh>
    <rPh sb="2" eb="4">
      <t>ダンシ</t>
    </rPh>
    <phoneticPr fontId="22"/>
  </si>
  <si>
    <t>成年男子三段跳</t>
    <rPh sb="0" eb="2">
      <t>セイネン</t>
    </rPh>
    <rPh sb="2" eb="4">
      <t>ダンシ</t>
    </rPh>
    <rPh sb="4" eb="6">
      <t>サンダン</t>
    </rPh>
    <rPh sb="6" eb="7">
      <t>チョウ</t>
    </rPh>
    <phoneticPr fontId="22"/>
  </si>
  <si>
    <t>少年A男子走幅跳</t>
    <rPh sb="0" eb="2">
      <t>ショウネン</t>
    </rPh>
    <rPh sb="3" eb="5">
      <t>ダンシ</t>
    </rPh>
    <rPh sb="5" eb="6">
      <t>ソウ</t>
    </rPh>
    <rPh sb="6" eb="8">
      <t>ハバトビ</t>
    </rPh>
    <phoneticPr fontId="22"/>
  </si>
  <si>
    <t>少年A男子やり投</t>
    <rPh sb="0" eb="2">
      <t>ショウネン</t>
    </rPh>
    <rPh sb="3" eb="5">
      <t>ダンシ</t>
    </rPh>
    <rPh sb="7" eb="8">
      <t>ナ</t>
    </rPh>
    <phoneticPr fontId="22"/>
  </si>
  <si>
    <t>少年B男子110mH</t>
    <rPh sb="0" eb="2">
      <t>ショウネン</t>
    </rPh>
    <rPh sb="3" eb="5">
      <t>ダンシ</t>
    </rPh>
    <phoneticPr fontId="22"/>
  </si>
  <si>
    <t>少年B男子円盤投</t>
    <rPh sb="0" eb="2">
      <t>ショウネン</t>
    </rPh>
    <rPh sb="3" eb="5">
      <t>ダンシ</t>
    </rPh>
    <rPh sb="5" eb="8">
      <t>エンバンナゲ</t>
    </rPh>
    <phoneticPr fontId="22"/>
  </si>
  <si>
    <t>少年共通男子800m</t>
    <rPh sb="0" eb="2">
      <t>ショウネン</t>
    </rPh>
    <rPh sb="2" eb="4">
      <t>キョウツウ</t>
    </rPh>
    <rPh sb="4" eb="6">
      <t>ダンシ</t>
    </rPh>
    <phoneticPr fontId="22"/>
  </si>
  <si>
    <t>成年女子400mH</t>
    <rPh sb="0" eb="2">
      <t>セイネン</t>
    </rPh>
    <rPh sb="2" eb="4">
      <t>ジョシ</t>
    </rPh>
    <phoneticPr fontId="22"/>
  </si>
  <si>
    <t>成年女子砲丸投</t>
    <rPh sb="0" eb="4">
      <t>セイネンジョシ</t>
    </rPh>
    <rPh sb="4" eb="7">
      <t>ホウガンナゲ</t>
    </rPh>
    <phoneticPr fontId="22"/>
  </si>
  <si>
    <t>少年A女子800m</t>
    <rPh sb="0" eb="2">
      <t>ショウネン</t>
    </rPh>
    <rPh sb="3" eb="5">
      <t>ジョシ</t>
    </rPh>
    <phoneticPr fontId="22"/>
  </si>
  <si>
    <t>少年A女子100mH</t>
    <rPh sb="0" eb="2">
      <t>ショウネン</t>
    </rPh>
    <rPh sb="3" eb="5">
      <t>ジョシ</t>
    </rPh>
    <phoneticPr fontId="22"/>
  </si>
  <si>
    <t>少年A女子砲丸投</t>
    <rPh sb="0" eb="2">
      <t>ショウネン</t>
    </rPh>
    <rPh sb="3" eb="5">
      <t>ジョシ</t>
    </rPh>
    <rPh sb="5" eb="8">
      <t>ホウガンナゲ</t>
    </rPh>
    <phoneticPr fontId="22"/>
  </si>
  <si>
    <t>少年A女子やり投</t>
    <rPh sb="0" eb="2">
      <t>ショウネン</t>
    </rPh>
    <rPh sb="3" eb="5">
      <t>ジョシ</t>
    </rPh>
    <rPh sb="7" eb="8">
      <t>ナ</t>
    </rPh>
    <phoneticPr fontId="22"/>
  </si>
  <si>
    <t>少年B女子円盤投</t>
    <rPh sb="0" eb="2">
      <t>ショウネン</t>
    </rPh>
    <rPh sb="3" eb="5">
      <t>ジョシ</t>
    </rPh>
    <rPh sb="5" eb="8">
      <t>エンバンナゲ</t>
    </rPh>
    <phoneticPr fontId="22"/>
  </si>
  <si>
    <t>少年共通女子走高跳</t>
    <rPh sb="0" eb="2">
      <t>ショウネン</t>
    </rPh>
    <rPh sb="2" eb="4">
      <t>キョウツウ</t>
    </rPh>
    <rPh sb="4" eb="6">
      <t>ジョシ</t>
    </rPh>
    <rPh sb="6" eb="7">
      <t>ソウ</t>
    </rPh>
    <rPh sb="7" eb="9">
      <t>タカトビ</t>
    </rPh>
    <phoneticPr fontId="22"/>
  </si>
  <si>
    <t>少年共通女子走幅跳</t>
    <rPh sb="0" eb="2">
      <t>ショウネン</t>
    </rPh>
    <rPh sb="2" eb="4">
      <t>キョウツウ</t>
    </rPh>
    <rPh sb="4" eb="6">
      <t>ジョシ</t>
    </rPh>
    <rPh sb="6" eb="7">
      <t>ソウ</t>
    </rPh>
    <rPh sb="7" eb="9">
      <t>ハバトビ</t>
    </rPh>
    <phoneticPr fontId="22"/>
  </si>
  <si>
    <t>少年共通女子三段跳</t>
    <rPh sb="0" eb="2">
      <t>ショウネン</t>
    </rPh>
    <rPh sb="2" eb="4">
      <t>キョウツウ</t>
    </rPh>
    <rPh sb="4" eb="6">
      <t>ジョシ</t>
    </rPh>
    <rPh sb="6" eb="8">
      <t>サンダン</t>
    </rPh>
    <rPh sb="8" eb="9">
      <t>チョウ</t>
    </rPh>
    <phoneticPr fontId="22"/>
  </si>
  <si>
    <t>第78回国民スポーツ大会島根県予選会</t>
    <rPh sb="0" eb="1">
      <t>ダイ</t>
    </rPh>
    <rPh sb="3" eb="4">
      <t>カイ</t>
    </rPh>
    <rPh sb="4" eb="6">
      <t>コクミン</t>
    </rPh>
    <rPh sb="10" eb="12">
      <t>タイカイ</t>
    </rPh>
    <rPh sb="12" eb="15">
      <t>シマネケン</t>
    </rPh>
    <rPh sb="15" eb="17">
      <t>ヨセン</t>
    </rPh>
    <rPh sb="17" eb="18">
      <t>カイ</t>
    </rPh>
    <phoneticPr fontId="4"/>
  </si>
  <si>
    <t>*2023年4月以降の公認記録を入力してください。公認記録が無い場合は入力しないこと</t>
    <rPh sb="5" eb="6">
      <t>ネン</t>
    </rPh>
    <rPh sb="7" eb="10">
      <t>ガツイコウ</t>
    </rPh>
    <rPh sb="11" eb="13">
      <t>コウニン</t>
    </rPh>
    <rPh sb="13" eb="15">
      <t>キロク</t>
    </rPh>
    <rPh sb="16" eb="18">
      <t>ニュウリョク</t>
    </rPh>
    <rPh sb="25" eb="27">
      <t>コウニン</t>
    </rPh>
    <rPh sb="27" eb="29">
      <t>キロク</t>
    </rPh>
    <rPh sb="30" eb="31">
      <t>ナ</t>
    </rPh>
    <rPh sb="32" eb="34">
      <t>バアイ</t>
    </rPh>
    <rPh sb="35" eb="3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</si>
</sst>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56">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
      <sz val="11"/>
      <color rgb="FF0000FF"/>
      <name val="ＭＳ Ｐゴシック"/>
      <family val="3"/>
      <charset val="128"/>
      <scheme val="minor"/>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 diagonalDown="1">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0">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6" fillId="0" borderId="74" xfId="0" applyFont="1" applyBorder="1" applyAlignment="1" applyProtection="1">
      <alignment horizontal="center" vertical="center"/>
      <protection hidden="1"/>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5" xfId="0" applyBorder="1">
      <alignment vertical="center"/>
    </xf>
    <xf numFmtId="0" fontId="0" fillId="0" borderId="76"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2" fontId="0" fillId="36" borderId="1" xfId="0" applyNumberFormat="1" applyFill="1" applyBorder="1" applyAlignment="1">
      <alignment horizontal="center" vertical="center"/>
    </xf>
    <xf numFmtId="0" fontId="55" fillId="0" borderId="0" xfId="0" applyFont="1" applyAlignment="1">
      <alignment horizontal="center" vertical="center"/>
    </xf>
    <xf numFmtId="0" fontId="55" fillId="0" borderId="0" xfId="0" applyFont="1">
      <alignment vertical="center"/>
    </xf>
    <xf numFmtId="0" fontId="46" fillId="0" borderId="0" xfId="0" applyFont="1" applyAlignment="1">
      <alignment horizontal="center"/>
    </xf>
    <xf numFmtId="0" fontId="32" fillId="0" borderId="0" xfId="0" applyFont="1" applyAlignment="1">
      <alignment shrinkToFit="1"/>
    </xf>
    <xf numFmtId="0" fontId="32" fillId="0" borderId="0" xfId="0" applyFont="1" applyAlignment="1"/>
    <xf numFmtId="0" fontId="2" fillId="0" borderId="3" xfId="0" applyFont="1" applyBorder="1" applyAlignment="1" applyProtection="1">
      <alignment horizontal="right"/>
      <protection hidden="1"/>
    </xf>
    <xf numFmtId="0" fontId="2" fillId="0" borderId="5" xfId="0" applyFont="1" applyBorder="1" applyAlignment="1" applyProtection="1">
      <alignment horizontal="right"/>
      <protection hidden="1"/>
    </xf>
    <xf numFmtId="0" fontId="12" fillId="0" borderId="78" xfId="0" applyFont="1" applyBorder="1" applyAlignment="1" applyProtection="1">
      <alignment horizontal="right"/>
      <protection hidden="1"/>
    </xf>
    <xf numFmtId="0" fontId="0" fillId="0" borderId="79" xfId="0" applyBorder="1">
      <alignment vertical="center"/>
    </xf>
    <xf numFmtId="0" fontId="52" fillId="0" borderId="1" xfId="0" applyFont="1" applyBorder="1" applyAlignment="1">
      <alignment vertical="center" shrinkToFit="1"/>
    </xf>
    <xf numFmtId="0" fontId="52" fillId="0" borderId="1" xfId="0" applyFont="1" applyBorder="1">
      <alignment vertical="center"/>
    </xf>
    <xf numFmtId="0" fontId="0" fillId="0" borderId="1" xfId="0" applyBorder="1" applyAlignment="1">
      <alignment horizontal="right"/>
    </xf>
    <xf numFmtId="0" fontId="51" fillId="0" borderId="0" xfId="0" applyFont="1" applyAlignment="1">
      <alignment vertical="center" shrinkToFit="1"/>
    </xf>
    <xf numFmtId="0" fontId="52" fillId="0" borderId="74" xfId="0" applyFont="1" applyBorder="1" applyAlignment="1" applyProtection="1">
      <alignment horizontal="center"/>
      <protection locked="0" hidden="1"/>
    </xf>
    <xf numFmtId="0" fontId="52" fillId="0" borderId="77" xfId="0" applyFont="1"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shrinkToFit="1"/>
    </xf>
    <xf numFmtId="0" fontId="0" fillId="0" borderId="0" xfId="0">
      <alignment vertical="center"/>
    </xf>
    <xf numFmtId="0" fontId="53"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0866" y="1257300"/>
          <a:ext cx="990600" cy="4889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21</xdr:row>
      <xdr:rowOff>0</xdr:rowOff>
    </xdr:from>
    <xdr:to>
      <xdr:col>21</xdr:col>
      <xdr:colOff>520700</xdr:colOff>
      <xdr:row>27</xdr:row>
      <xdr:rowOff>71967</xdr:rowOff>
    </xdr:to>
    <xdr:sp macro="" textlink="">
      <xdr:nvSpPr>
        <xdr:cNvPr id="8" name="テキスト ボックス 7">
          <a:extLst>
            <a:ext uri="{FF2B5EF4-FFF2-40B4-BE49-F238E27FC236}">
              <a16:creationId xmlns:a16="http://schemas.microsoft.com/office/drawing/2014/main" id="{2FB0FD87-0658-4DE2-AFAF-413445F53CD1}"/>
            </a:ext>
          </a:extLst>
        </xdr:cNvPr>
        <xdr:cNvSpPr txBox="1"/>
      </xdr:nvSpPr>
      <xdr:spPr>
        <a:xfrm>
          <a:off x="8415867" y="3937000"/>
          <a:ext cx="2908300" cy="2413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記録は</a:t>
          </a:r>
          <a:r>
            <a:rPr kumimoji="1" lang="en-US" altLang="ja-JP" sz="1100"/>
            <a:t>2022</a:t>
          </a:r>
          <a:r>
            <a:rPr kumimoji="1" lang="ja-JP" altLang="en-US" sz="1100"/>
            <a:t>年度以降の公認最高記録を入力</a:t>
          </a:r>
          <a:endParaRPr kumimoji="1" lang="en-US" altLang="ja-JP" sz="1100"/>
        </a:p>
        <a:p>
          <a:endParaRPr kumimoji="1" lang="ja-JP" altLang="en-US" sz="1100"/>
        </a:p>
      </xdr:txBody>
    </xdr:sp>
    <xdr:clientData/>
  </xdr:twoCellAnchor>
  <xdr:twoCellAnchor>
    <xdr:from>
      <xdr:col>3</xdr:col>
      <xdr:colOff>491066</xdr:colOff>
      <xdr:row>28</xdr:row>
      <xdr:rowOff>127000</xdr:rowOff>
    </xdr:from>
    <xdr:to>
      <xdr:col>12</xdr:col>
      <xdr:colOff>177800</xdr:colOff>
      <xdr:row>32</xdr:row>
      <xdr:rowOff>101600</xdr:rowOff>
    </xdr:to>
    <xdr:sp macro="" textlink="">
      <xdr:nvSpPr>
        <xdr:cNvPr id="9" name="テキスト ボックス 8">
          <a:extLst>
            <a:ext uri="{FF2B5EF4-FFF2-40B4-BE49-F238E27FC236}">
              <a16:creationId xmlns:a16="http://schemas.microsoft.com/office/drawing/2014/main" id="{75E52C15-93D8-4A63-9F72-A97D3DC56DE2}"/>
            </a:ext>
          </a:extLst>
        </xdr:cNvPr>
        <xdr:cNvSpPr txBox="1"/>
      </xdr:nvSpPr>
      <xdr:spPr>
        <a:xfrm>
          <a:off x="1566333" y="4402667"/>
          <a:ext cx="5096934" cy="651933"/>
        </a:xfrm>
        <a:prstGeom prst="rect">
          <a:avLst/>
        </a:prstGeom>
        <a:solidFill>
          <a:srgbClr val="0000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まず初めに基本情報シートで登録団体名を入力してください。</a:t>
          </a:r>
          <a:endParaRPr kumimoji="1" lang="en-US" altLang="ja-JP" sz="1100">
            <a:solidFill>
              <a:schemeClr val="bg1"/>
            </a:solidFill>
          </a:endParaRPr>
        </a:p>
        <a:p>
          <a:r>
            <a:rPr kumimoji="1" lang="ja-JP" altLang="en-US" sz="1100">
              <a:solidFill>
                <a:schemeClr val="bg1"/>
              </a:solidFill>
            </a:rPr>
            <a:t>その登録団体名が「男子名簿」「女子名簿」で反映されます。</a:t>
          </a:r>
          <a:endParaRPr kumimoji="1" lang="en-US" altLang="ja-JP" sz="1100">
            <a:solidFill>
              <a:schemeClr val="bg1"/>
            </a:solidFill>
          </a:endParaRPr>
        </a:p>
        <a:p>
          <a:r>
            <a:rPr kumimoji="1" lang="ja-JP" altLang="en-US" sz="1100">
              <a:solidFill>
                <a:schemeClr val="bg1"/>
              </a:solidFill>
            </a:rPr>
            <a:t>直接</a:t>
          </a:r>
          <a:r>
            <a:rPr kumimoji="1" lang="ja-JP" altLang="ja-JP" sz="1100">
              <a:solidFill>
                <a:schemeClr val="bg1"/>
              </a:solidFill>
              <a:effectLst/>
              <a:latin typeface="+mn-lt"/>
              <a:ea typeface="+mn-ea"/>
              <a:cs typeface="+mn-cs"/>
            </a:rPr>
            <a:t>「男子名簿」「女子名簿」</a:t>
          </a:r>
          <a:r>
            <a:rPr kumimoji="1" lang="ja-JP" altLang="en-US" sz="1100">
              <a:solidFill>
                <a:schemeClr val="bg1"/>
              </a:solidFill>
              <a:effectLst/>
              <a:latin typeface="+mn-lt"/>
              <a:ea typeface="+mn-ea"/>
              <a:cs typeface="+mn-cs"/>
            </a:rPr>
            <a:t>に入力しないようにしてください。</a:t>
          </a:r>
          <a:endParaRPr kumimoji="1" lang="ja-JP" altLang="en-US" sz="1100">
            <a:solidFill>
              <a:schemeClr val="bg1"/>
            </a:solidFill>
          </a:endParaRPr>
        </a:p>
      </xdr:txBody>
    </xdr:sp>
    <xdr:clientData/>
  </xdr:twoCellAnchor>
  <xdr:twoCellAnchor>
    <xdr:from>
      <xdr:col>1</xdr:col>
      <xdr:colOff>406400</xdr:colOff>
      <xdr:row>8</xdr:row>
      <xdr:rowOff>8466</xdr:rowOff>
    </xdr:from>
    <xdr:to>
      <xdr:col>3</xdr:col>
      <xdr:colOff>601133</xdr:colOff>
      <xdr:row>28</xdr:row>
      <xdr:rowOff>93133</xdr:rowOff>
    </xdr:to>
    <xdr:cxnSp macro="">
      <xdr:nvCxnSpPr>
        <xdr:cNvPr id="13" name="直線矢印コネクタ 12">
          <a:extLst>
            <a:ext uri="{FF2B5EF4-FFF2-40B4-BE49-F238E27FC236}">
              <a16:creationId xmlns:a16="http://schemas.microsoft.com/office/drawing/2014/main" id="{4B9AA3EB-69DD-4CCE-A782-964F9EDBB37A}"/>
            </a:ext>
          </a:extLst>
        </xdr:cNvPr>
        <xdr:cNvCxnSpPr/>
      </xdr:nvCxnSpPr>
      <xdr:spPr bwMode="auto">
        <a:xfrm flipH="1" flipV="1">
          <a:off x="668867" y="1744133"/>
          <a:ext cx="1007533" cy="2624667"/>
        </a:xfrm>
        <a:prstGeom prst="straightConnector1">
          <a:avLst/>
        </a:prstGeom>
        <a:solidFill>
          <a:srgbClr val="FFFFE1"/>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間違いのある場合返送して再度提出いただきます。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7"/>
  <sheetViews>
    <sheetView zoomScale="75" zoomScaleNormal="75" workbookViewId="0">
      <selection activeCell="O33" sqref="O33"/>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style="194" customWidth="1"/>
    <col min="10" max="10" width="7.08984375" style="194" hidden="1" customWidth="1"/>
    <col min="11" max="11" width="4.6328125" hidden="1" customWidth="1"/>
    <col min="12" max="12" width="9.6328125" style="194" customWidth="1"/>
    <col min="13" max="14" width="9" style="194"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第78回国民スポーツ大会島根県予選会</v>
      </c>
    </row>
    <row r="2" spans="1:41" ht="14">
      <c r="B2" s="200"/>
    </row>
    <row r="3" spans="1:41" ht="28">
      <c r="B3" s="201" t="s">
        <v>176</v>
      </c>
      <c r="I3" s="210" t="s">
        <v>170</v>
      </c>
      <c r="J3" s="207" t="s">
        <v>171</v>
      </c>
      <c r="K3" s="206"/>
      <c r="L3" s="211"/>
      <c r="M3" s="207" t="s">
        <v>178</v>
      </c>
      <c r="AC3" s="198"/>
    </row>
    <row r="4" spans="1:41" ht="13.5" thickBot="1">
      <c r="B4" s="202" t="s">
        <v>68</v>
      </c>
      <c r="C4" s="90"/>
      <c r="D4" s="91" t="s">
        <v>146</v>
      </c>
      <c r="E4" s="91">
        <v>123</v>
      </c>
      <c r="F4" s="91" t="s">
        <v>239</v>
      </c>
      <c r="G4" s="91" t="str">
        <f>IF(F4="","",ASC(PHONETIC(F4)))</f>
        <v>ｼﾏﾈ ﾘｸｵ</v>
      </c>
      <c r="H4" s="90"/>
      <c r="I4" s="93" t="s">
        <v>172</v>
      </c>
      <c r="J4" s="91" t="s">
        <v>173</v>
      </c>
      <c r="K4" s="90"/>
      <c r="L4" s="91">
        <v>2</v>
      </c>
      <c r="M4" s="91">
        <v>2000</v>
      </c>
      <c r="N4" s="91">
        <v>513</v>
      </c>
      <c r="O4" s="91" t="s">
        <v>131</v>
      </c>
      <c r="P4" s="90"/>
      <c r="Q4" s="91" t="s">
        <v>69</v>
      </c>
      <c r="R4" s="91">
        <v>11.23</v>
      </c>
      <c r="S4" s="92" t="s">
        <v>70</v>
      </c>
      <c r="T4" s="90"/>
      <c r="U4" s="91" t="s">
        <v>126</v>
      </c>
      <c r="V4" s="91" t="s">
        <v>127</v>
      </c>
      <c r="W4" s="91" t="s">
        <v>71</v>
      </c>
      <c r="X4" s="91"/>
      <c r="Y4" s="91" t="s">
        <v>72</v>
      </c>
      <c r="Z4" s="91" t="s">
        <v>73</v>
      </c>
      <c r="AA4" s="93" t="s">
        <v>74</v>
      </c>
      <c r="AB4" s="90"/>
      <c r="AC4" s="91" t="s">
        <v>75</v>
      </c>
      <c r="AD4" s="91">
        <v>42.99</v>
      </c>
      <c r="AE4" s="93" t="s">
        <v>137</v>
      </c>
      <c r="AF4" s="90"/>
      <c r="AG4" s="91" t="s">
        <v>75</v>
      </c>
      <c r="AH4" s="91" t="s">
        <v>76</v>
      </c>
      <c r="AI4" s="91" t="s">
        <v>138</v>
      </c>
    </row>
    <row r="5" spans="1:41" ht="13.5" thickBot="1">
      <c r="B5" s="203" t="s">
        <v>182</v>
      </c>
      <c r="R5" s="198"/>
      <c r="AC5" s="212"/>
      <c r="AD5" s="213"/>
      <c r="AE5" s="214"/>
      <c r="AF5" s="214"/>
      <c r="AG5" s="212"/>
      <c r="AH5" s="213"/>
    </row>
    <row r="6" spans="1:41" ht="13.5" thickBot="1">
      <c r="A6" s="121" t="s">
        <v>66</v>
      </c>
      <c r="B6" s="123" t="s">
        <v>154</v>
      </c>
      <c r="C6" s="122" t="s">
        <v>2</v>
      </c>
      <c r="D6" s="204" t="s">
        <v>167</v>
      </c>
      <c r="E6" s="123" t="s">
        <v>35</v>
      </c>
      <c r="F6" s="123" t="s">
        <v>5</v>
      </c>
      <c r="G6" s="123" t="s">
        <v>6</v>
      </c>
      <c r="H6" s="122" t="s">
        <v>7</v>
      </c>
      <c r="I6" s="204" t="s">
        <v>174</v>
      </c>
      <c r="J6" s="123" t="s">
        <v>175</v>
      </c>
      <c r="K6" s="122" t="s">
        <v>8</v>
      </c>
      <c r="L6" s="204" t="s">
        <v>177</v>
      </c>
      <c r="M6" s="123" t="s">
        <v>10</v>
      </c>
      <c r="N6" s="123" t="s">
        <v>11</v>
      </c>
      <c r="O6" s="123"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36</v>
      </c>
      <c r="AD6" s="123" t="s">
        <v>37</v>
      </c>
      <c r="AE6" s="123" t="s">
        <v>136</v>
      </c>
      <c r="AF6" s="123" t="s">
        <v>29</v>
      </c>
      <c r="AG6" s="123" t="s">
        <v>38</v>
      </c>
      <c r="AH6" s="123" t="s">
        <v>37</v>
      </c>
      <c r="AI6" s="124" t="s">
        <v>136</v>
      </c>
      <c r="AN6" s="1" t="s">
        <v>164</v>
      </c>
      <c r="AO6" s="1" t="s">
        <v>165</v>
      </c>
    </row>
    <row r="7" spans="1:41">
      <c r="A7" s="118">
        <v>1</v>
      </c>
      <c r="B7" s="141" t="s">
        <v>243</v>
      </c>
      <c r="C7" s="141"/>
      <c r="D7" s="141"/>
      <c r="E7" s="141"/>
      <c r="F7" s="141" t="s">
        <v>239</v>
      </c>
      <c r="G7" s="141" t="s">
        <v>188</v>
      </c>
      <c r="H7" s="141" t="s">
        <v>189</v>
      </c>
      <c r="I7" s="141" t="s">
        <v>172</v>
      </c>
      <c r="J7" s="187" t="s">
        <v>173</v>
      </c>
      <c r="K7" s="141">
        <v>1</v>
      </c>
      <c r="L7" s="187">
        <v>2</v>
      </c>
      <c r="M7" s="141">
        <v>2002</v>
      </c>
      <c r="N7" s="141">
        <v>1120</v>
      </c>
      <c r="O7" s="141" t="s">
        <v>34</v>
      </c>
      <c r="P7" s="161"/>
      <c r="Q7" s="162" t="s">
        <v>190</v>
      </c>
      <c r="R7" s="163" t="s">
        <v>191</v>
      </c>
      <c r="S7" s="164" t="s">
        <v>70</v>
      </c>
      <c r="T7" s="165">
        <v>2</v>
      </c>
      <c r="U7" s="162" t="s">
        <v>192</v>
      </c>
      <c r="V7" s="163" t="s">
        <v>193</v>
      </c>
      <c r="W7" s="166" t="s">
        <v>194</v>
      </c>
      <c r="X7" s="161">
        <v>2</v>
      </c>
      <c r="Y7" s="162" t="s">
        <v>195</v>
      </c>
      <c r="Z7" s="141" t="s">
        <v>196</v>
      </c>
      <c r="AA7" s="148" t="s">
        <v>197</v>
      </c>
      <c r="AB7" s="166">
        <v>2</v>
      </c>
      <c r="AC7" s="215" t="s">
        <v>198</v>
      </c>
      <c r="AD7" s="163">
        <v>43.55</v>
      </c>
      <c r="AE7" s="141" t="s">
        <v>137</v>
      </c>
      <c r="AF7" s="161"/>
      <c r="AG7" s="162"/>
      <c r="AH7" s="167"/>
      <c r="AI7" s="141"/>
      <c r="AL7" t="s">
        <v>150</v>
      </c>
      <c r="AN7" s="197" t="s">
        <v>199</v>
      </c>
      <c r="AO7" s="1">
        <f>COUNTIF($Q$7:$V$11,AN7)</f>
        <v>0</v>
      </c>
    </row>
    <row r="8" spans="1:41">
      <c r="A8" s="111">
        <v>2</v>
      </c>
      <c r="B8" s="142" t="str">
        <f>IF(F8="","",[2]基本情報!$C$8)</f>
        <v/>
      </c>
      <c r="C8" s="142"/>
      <c r="D8" s="142"/>
      <c r="E8" s="142"/>
      <c r="F8" s="142"/>
      <c r="G8" s="142" t="str">
        <f t="shared" ref="G8:G11" si="0">IF(F8="","",ASC(PHONETIC(F8)))</f>
        <v/>
      </c>
      <c r="H8" s="142" t="str">
        <f t="shared" ref="H8:H11" si="1">IF(F8="","",F8)</f>
        <v/>
      </c>
      <c r="I8" s="142"/>
      <c r="J8" s="142"/>
      <c r="K8" s="142">
        <v>1</v>
      </c>
      <c r="L8" s="188"/>
      <c r="M8" s="142"/>
      <c r="N8" s="142"/>
      <c r="O8" s="142" t="str">
        <f>[2]基本情報!$C$4</f>
        <v>島根</v>
      </c>
      <c r="P8" s="168"/>
      <c r="Q8" s="169"/>
      <c r="R8" s="170"/>
      <c r="S8" s="171"/>
      <c r="T8" s="172">
        <v>2</v>
      </c>
      <c r="U8" s="169"/>
      <c r="V8" s="170"/>
      <c r="W8" s="173"/>
      <c r="X8" s="168">
        <v>2</v>
      </c>
      <c r="Y8" s="169"/>
      <c r="Z8" s="142"/>
      <c r="AA8" s="145"/>
      <c r="AB8" s="173">
        <v>2</v>
      </c>
      <c r="AC8" s="216"/>
      <c r="AD8" s="170"/>
      <c r="AE8" s="142"/>
      <c r="AF8" s="168"/>
      <c r="AG8" s="216"/>
      <c r="AH8" s="174"/>
      <c r="AI8" s="145"/>
      <c r="AL8" t="s">
        <v>151</v>
      </c>
      <c r="AN8" s="197" t="s">
        <v>200</v>
      </c>
      <c r="AO8" s="1">
        <f>COUNTIF($Q$7:$V$11,AN8)</f>
        <v>0</v>
      </c>
    </row>
    <row r="9" spans="1:41">
      <c r="A9" s="110">
        <v>3</v>
      </c>
      <c r="B9" s="143" t="str">
        <f>IF(F9="","",[2]基本情報!$C$8)</f>
        <v/>
      </c>
      <c r="C9" s="143"/>
      <c r="D9" s="143"/>
      <c r="E9" s="143"/>
      <c r="F9" s="143"/>
      <c r="G9" s="143" t="str">
        <f t="shared" si="0"/>
        <v/>
      </c>
      <c r="H9" s="143" t="str">
        <f t="shared" si="1"/>
        <v/>
      </c>
      <c r="I9" s="143"/>
      <c r="J9" s="143"/>
      <c r="K9" s="143">
        <v>1</v>
      </c>
      <c r="L9" s="189"/>
      <c r="M9" s="143"/>
      <c r="N9" s="143"/>
      <c r="O9" s="143" t="str">
        <f>[2]基本情報!$C$4</f>
        <v>島根</v>
      </c>
      <c r="P9" s="175"/>
      <c r="Q9" s="176"/>
      <c r="R9" s="163"/>
      <c r="S9" s="177"/>
      <c r="T9" s="178">
        <v>2</v>
      </c>
      <c r="U9" s="176"/>
      <c r="V9" s="163"/>
      <c r="W9" s="179"/>
      <c r="X9" s="175">
        <v>2</v>
      </c>
      <c r="Y9" s="176"/>
      <c r="Z9" s="143"/>
      <c r="AA9" s="146"/>
      <c r="AB9" s="179">
        <v>2</v>
      </c>
      <c r="AC9" s="176"/>
      <c r="AD9" s="163"/>
      <c r="AE9" s="143"/>
      <c r="AF9" s="175"/>
      <c r="AG9" s="176"/>
      <c r="AH9" s="180"/>
      <c r="AI9" s="146"/>
      <c r="AL9" t="s">
        <v>152</v>
      </c>
      <c r="AN9" s="197" t="s">
        <v>201</v>
      </c>
      <c r="AO9" s="1">
        <f>COUNTIF($Q$7:$V$11,AN9)</f>
        <v>0</v>
      </c>
    </row>
    <row r="10" spans="1:41">
      <c r="A10" s="111">
        <v>4</v>
      </c>
      <c r="B10" s="142" t="str">
        <f>IF(F10="","",[2]基本情報!$C$8)</f>
        <v/>
      </c>
      <c r="C10" s="142"/>
      <c r="D10" s="142"/>
      <c r="E10" s="142"/>
      <c r="F10" s="142"/>
      <c r="G10" s="142" t="str">
        <f t="shared" si="0"/>
        <v/>
      </c>
      <c r="H10" s="142" t="str">
        <f t="shared" si="1"/>
        <v/>
      </c>
      <c r="I10" s="142"/>
      <c r="J10" s="142"/>
      <c r="K10" s="142">
        <v>1</v>
      </c>
      <c r="L10" s="188"/>
      <c r="M10" s="142"/>
      <c r="N10" s="142"/>
      <c r="O10" s="142" t="str">
        <f>[2]基本情報!$C$4</f>
        <v>島根</v>
      </c>
      <c r="P10" s="168"/>
      <c r="Q10" s="169"/>
      <c r="R10" s="170"/>
      <c r="S10" s="171"/>
      <c r="T10" s="172">
        <v>2</v>
      </c>
      <c r="U10" s="169"/>
      <c r="V10" s="170"/>
      <c r="W10" s="173"/>
      <c r="X10" s="168">
        <v>2</v>
      </c>
      <c r="Y10" s="169"/>
      <c r="Z10" s="142"/>
      <c r="AA10" s="145"/>
      <c r="AB10" s="173">
        <v>2</v>
      </c>
      <c r="AC10" s="216"/>
      <c r="AD10" s="170"/>
      <c r="AE10" s="142"/>
      <c r="AF10" s="168"/>
      <c r="AG10" s="216"/>
      <c r="AH10" s="174"/>
      <c r="AI10" s="145"/>
      <c r="AN10" s="197" t="s">
        <v>202</v>
      </c>
      <c r="AO10" s="1">
        <f>COUNTIF($Q$7:$V$11,AN10)</f>
        <v>0</v>
      </c>
    </row>
    <row r="11" spans="1:41">
      <c r="A11" s="110">
        <v>5</v>
      </c>
      <c r="B11" s="143" t="str">
        <f>IF(F11="","",[2]基本情報!$C$8)</f>
        <v/>
      </c>
      <c r="C11" s="143"/>
      <c r="D11" s="143"/>
      <c r="E11" s="143"/>
      <c r="F11" s="143"/>
      <c r="G11" s="143" t="str">
        <f t="shared" si="0"/>
        <v/>
      </c>
      <c r="H11" s="143" t="str">
        <f t="shared" si="1"/>
        <v/>
      </c>
      <c r="I11" s="143"/>
      <c r="J11" s="143"/>
      <c r="K11" s="143">
        <v>1</v>
      </c>
      <c r="L11" s="189"/>
      <c r="M11" s="143"/>
      <c r="N11" s="143"/>
      <c r="O11" s="143" t="str">
        <f>[2]基本情報!$C$4</f>
        <v>島根</v>
      </c>
      <c r="P11" s="175"/>
      <c r="Q11" s="176"/>
      <c r="R11" s="163"/>
      <c r="S11" s="177"/>
      <c r="T11" s="178">
        <v>2</v>
      </c>
      <c r="U11" s="176"/>
      <c r="V11" s="163"/>
      <c r="W11" s="179"/>
      <c r="X11" s="175">
        <v>2</v>
      </c>
      <c r="Y11" s="176"/>
      <c r="Z11" s="143"/>
      <c r="AA11" s="146"/>
      <c r="AB11" s="179">
        <v>2</v>
      </c>
      <c r="AC11" s="176"/>
      <c r="AD11" s="163"/>
      <c r="AE11" s="143"/>
      <c r="AF11" s="175"/>
      <c r="AG11" s="176"/>
      <c r="AH11" s="180"/>
      <c r="AI11" s="146"/>
      <c r="AN11" s="197" t="s">
        <v>192</v>
      </c>
      <c r="AO11" s="1">
        <f>COUNTIF($Q$7:$V$11,AN11)</f>
        <v>1</v>
      </c>
    </row>
    <row r="12" spans="1:41" s="217" customFormat="1">
      <c r="B12" s="217" t="s">
        <v>203</v>
      </c>
      <c r="D12" s="223" t="s">
        <v>233</v>
      </c>
      <c r="E12" s="218" t="s">
        <v>204</v>
      </c>
      <c r="F12" s="218" t="s">
        <v>205</v>
      </c>
      <c r="G12" s="218"/>
      <c r="I12" s="218" t="s">
        <v>206</v>
      </c>
      <c r="J12" s="218" t="s">
        <v>207</v>
      </c>
      <c r="L12" s="237" t="s">
        <v>208</v>
      </c>
      <c r="M12" s="238"/>
      <c r="N12" s="238"/>
      <c r="O12" s="218"/>
      <c r="Q12" s="218" t="s">
        <v>209</v>
      </c>
      <c r="R12" s="218" t="s">
        <v>210</v>
      </c>
      <c r="S12" s="218" t="s">
        <v>211</v>
      </c>
      <c r="U12" s="218"/>
      <c r="V12" s="218"/>
      <c r="AC12" s="218" t="s">
        <v>212</v>
      </c>
      <c r="AD12" s="218" t="s">
        <v>213</v>
      </c>
      <c r="AE12" s="218" t="s">
        <v>234</v>
      </c>
      <c r="AG12" s="218" t="s">
        <v>212</v>
      </c>
      <c r="AH12" s="218" t="s">
        <v>213</v>
      </c>
      <c r="AI12" s="218" t="s">
        <v>234</v>
      </c>
    </row>
    <row r="13" spans="1:41">
      <c r="AN13" s="239" t="s">
        <v>214</v>
      </c>
      <c r="AO13" s="240"/>
    </row>
    <row r="14" spans="1:41">
      <c r="B14" t="s">
        <v>215</v>
      </c>
      <c r="E14" s="194" t="s">
        <v>205</v>
      </c>
      <c r="F14" t="s">
        <v>241</v>
      </c>
    </row>
    <row r="15" spans="1:41">
      <c r="F15" t="s">
        <v>216</v>
      </c>
    </row>
    <row r="16" spans="1:41">
      <c r="E16" s="194" t="s">
        <v>204</v>
      </c>
      <c r="F16" t="s">
        <v>217</v>
      </c>
    </row>
    <row r="17" spans="2:6">
      <c r="E17" s="223" t="s">
        <v>236</v>
      </c>
      <c r="F17" s="224" t="s">
        <v>237</v>
      </c>
    </row>
    <row r="18" spans="2:6">
      <c r="E18" s="194" t="s">
        <v>206</v>
      </c>
      <c r="F18" t="s">
        <v>218</v>
      </c>
    </row>
    <row r="19" spans="2:6" hidden="1">
      <c r="E19" s="194" t="s">
        <v>207</v>
      </c>
      <c r="F19" t="s">
        <v>219</v>
      </c>
    </row>
    <row r="20" spans="2:6">
      <c r="E20" s="194" t="s">
        <v>208</v>
      </c>
      <c r="F20" t="s">
        <v>220</v>
      </c>
    </row>
    <row r="21" spans="2:6">
      <c r="B21" s="241" t="s">
        <v>221</v>
      </c>
      <c r="E21" s="194" t="s">
        <v>209</v>
      </c>
      <c r="F21" s="194" t="s">
        <v>222</v>
      </c>
    </row>
    <row r="22" spans="2:6">
      <c r="B22" s="241"/>
      <c r="E22" s="194" t="s">
        <v>210</v>
      </c>
      <c r="F22" s="219" t="s">
        <v>242</v>
      </c>
    </row>
    <row r="23" spans="2:6" hidden="1">
      <c r="E23" s="220" t="s">
        <v>211</v>
      </c>
      <c r="F23" s="221" t="s">
        <v>223</v>
      </c>
    </row>
    <row r="24" spans="2:6" hidden="1">
      <c r="E24" s="194" t="s">
        <v>212</v>
      </c>
      <c r="F24" s="219" t="s">
        <v>224</v>
      </c>
    </row>
    <row r="25" spans="2:6" hidden="1">
      <c r="E25" s="194" t="s">
        <v>213</v>
      </c>
      <c r="F25" s="219" t="s">
        <v>225</v>
      </c>
    </row>
    <row r="26" spans="2:6" hidden="1">
      <c r="E26" s="220" t="s">
        <v>226</v>
      </c>
      <c r="F26" s="221" t="s">
        <v>227</v>
      </c>
    </row>
    <row r="27" spans="2:6" hidden="1">
      <c r="E27" s="194" t="s">
        <v>226</v>
      </c>
      <c r="F27" s="219" t="s">
        <v>235</v>
      </c>
    </row>
    <row r="28" spans="2:6">
      <c r="F28" s="194" t="s">
        <v>228</v>
      </c>
    </row>
    <row r="42" spans="36:36">
      <c r="AJ42">
        <v>2</v>
      </c>
    </row>
    <row r="45" spans="36:36">
      <c r="AJ45">
        <v>2</v>
      </c>
    </row>
    <row r="126" spans="36:36">
      <c r="AJ126">
        <v>0</v>
      </c>
    </row>
    <row r="586" spans="36:36">
      <c r="AJ586">
        <v>0</v>
      </c>
    </row>
    <row r="633" spans="36:36">
      <c r="AJ633">
        <v>0</v>
      </c>
    </row>
    <row r="637" spans="36:36">
      <c r="AJ637">
        <v>0</v>
      </c>
    </row>
  </sheetData>
  <mergeCells count="3">
    <mergeCell ref="L12:N12"/>
    <mergeCell ref="AN13:AO13"/>
    <mergeCell ref="B21:B22"/>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topLeftCell="A80" workbookViewId="0">
      <selection activeCell="F93" sqref="F93"/>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2" hidden="1" customWidth="1"/>
    <col min="14" max="14" width="3.26953125" style="22" hidden="1" customWidth="1"/>
    <col min="15" max="15" width="0" hidden="1" customWidth="1"/>
  </cols>
  <sheetData>
    <row r="1" spans="2:15" ht="28">
      <c r="B1" s="3" t="str">
        <f>管理者シート!C3</f>
        <v>第78回国民スポーツ大会島根県予選会</v>
      </c>
    </row>
    <row r="2" spans="2:15" ht="28.5" thickBot="1">
      <c r="B2" s="3"/>
    </row>
    <row r="3" spans="2:15" ht="26.25" customHeight="1">
      <c r="C3" s="20" t="s">
        <v>133</v>
      </c>
    </row>
    <row r="4" spans="2:15" ht="24" thickBot="1">
      <c r="C4" s="21" t="s">
        <v>34</v>
      </c>
      <c r="D4" t="s">
        <v>157</v>
      </c>
    </row>
    <row r="6" spans="2:15" ht="21.5" thickBot="1">
      <c r="B6" s="25" t="s">
        <v>57</v>
      </c>
      <c r="C6" s="26"/>
      <c r="D6" s="22"/>
      <c r="E6" s="22"/>
      <c r="F6" s="27"/>
      <c r="G6" s="28"/>
      <c r="H6" s="28"/>
      <c r="M6" s="23"/>
    </row>
    <row r="7" spans="2:15" ht="14.5" thickBot="1">
      <c r="B7" s="29" t="s">
        <v>58</v>
      </c>
      <c r="C7" s="30" t="s">
        <v>185</v>
      </c>
      <c r="D7" s="31" t="s">
        <v>59</v>
      </c>
      <c r="E7" s="30" t="s">
        <v>54</v>
      </c>
      <c r="F7" s="30" t="s">
        <v>124</v>
      </c>
      <c r="G7" s="31" t="s">
        <v>125</v>
      </c>
      <c r="H7" s="32" t="s">
        <v>60</v>
      </c>
      <c r="J7" s="138" t="s">
        <v>155</v>
      </c>
      <c r="M7" s="24" t="s">
        <v>55</v>
      </c>
      <c r="N7" s="24">
        <v>1</v>
      </c>
      <c r="O7" t="s">
        <v>169</v>
      </c>
    </row>
    <row r="8" spans="2:15" ht="21" customHeight="1" thickBot="1">
      <c r="B8" s="157">
        <v>1</v>
      </c>
      <c r="C8" s="158"/>
      <c r="D8" s="140" t="str">
        <f>IF(C8="","",ASC(PHONETIC(C8)))</f>
        <v/>
      </c>
      <c r="E8" s="33" t="str">
        <f>$C$4</f>
        <v>島根</v>
      </c>
      <c r="F8" s="34" t="str">
        <f>IF($C8="","",COUNTIF(男子名簿!$B$7:$B$192,$C8))</f>
        <v/>
      </c>
      <c r="G8" s="35" t="str">
        <f>IF($C8="","",COUNTIF(女子名簿!$B$7:$B$192,$C8))</f>
        <v/>
      </c>
      <c r="H8" s="36" t="str">
        <f t="shared" ref="H8:H71" si="0">IF($C8="","",F8+G8)</f>
        <v/>
      </c>
      <c r="J8" t="s">
        <v>128</v>
      </c>
      <c r="K8" t="s">
        <v>129</v>
      </c>
      <c r="L8" t="s">
        <v>143</v>
      </c>
      <c r="M8" s="24" t="s">
        <v>77</v>
      </c>
      <c r="N8" s="24">
        <v>2</v>
      </c>
      <c r="O8">
        <f>IF(基本情報!E8="","",VLOOKUP(基本情報!E8,基本情報!$M$7:$N$53,2,FALSE))</f>
        <v>32</v>
      </c>
    </row>
    <row r="9" spans="2:15"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78</v>
      </c>
      <c r="N9" s="24">
        <v>3</v>
      </c>
    </row>
    <row r="10" spans="2:15"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79</v>
      </c>
      <c r="N10" s="24">
        <v>4</v>
      </c>
    </row>
    <row r="11" spans="2:15"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80</v>
      </c>
      <c r="N11" s="24">
        <v>5</v>
      </c>
    </row>
    <row r="12" spans="2:15"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81</v>
      </c>
      <c r="N12" s="24">
        <v>6</v>
      </c>
    </row>
    <row r="13" spans="2:15"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82</v>
      </c>
      <c r="N13" s="24">
        <v>7</v>
      </c>
    </row>
    <row r="14" spans="2:15"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83</v>
      </c>
      <c r="N14" s="24">
        <v>8</v>
      </c>
    </row>
    <row r="15" spans="2:15"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84</v>
      </c>
      <c r="N15" s="24">
        <v>9</v>
      </c>
    </row>
    <row r="16" spans="2:15"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85</v>
      </c>
      <c r="N16" s="24">
        <v>10</v>
      </c>
    </row>
    <row r="17" spans="2:14"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86</v>
      </c>
      <c r="N17" s="24">
        <v>11</v>
      </c>
    </row>
    <row r="18" spans="2:14"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87</v>
      </c>
      <c r="N18" s="24">
        <v>12</v>
      </c>
    </row>
    <row r="19" spans="2:14"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88</v>
      </c>
      <c r="N19" s="24">
        <v>13</v>
      </c>
    </row>
    <row r="20" spans="2:14"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row>
    <row r="21" spans="2:14"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89</v>
      </c>
      <c r="N21" s="24">
        <v>15</v>
      </c>
    </row>
    <row r="22" spans="2:14"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90</v>
      </c>
      <c r="N22" s="24">
        <v>16</v>
      </c>
    </row>
    <row r="23" spans="2:14"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91</v>
      </c>
      <c r="N23" s="24">
        <v>17</v>
      </c>
    </row>
    <row r="24" spans="2:14"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92</v>
      </c>
      <c r="N24" s="24">
        <v>18</v>
      </c>
    </row>
    <row r="25" spans="2:14"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93</v>
      </c>
      <c r="N25" s="24">
        <v>19</v>
      </c>
    </row>
    <row r="26" spans="2:14"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94</v>
      </c>
      <c r="N26" s="24">
        <v>20</v>
      </c>
    </row>
    <row r="27" spans="2:14"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95</v>
      </c>
      <c r="N27" s="24">
        <v>21</v>
      </c>
    </row>
    <row r="28" spans="2:14"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96</v>
      </c>
      <c r="N28" s="24">
        <v>22</v>
      </c>
    </row>
    <row r="29" spans="2:14"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97</v>
      </c>
      <c r="N29" s="24">
        <v>23</v>
      </c>
    </row>
    <row r="30" spans="2:14"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98</v>
      </c>
      <c r="N30" s="24">
        <v>24</v>
      </c>
    </row>
    <row r="31" spans="2:14"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99</v>
      </c>
      <c r="N31" s="24">
        <v>25</v>
      </c>
    </row>
    <row r="32" spans="2:14"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100</v>
      </c>
      <c r="N32" s="24">
        <v>26</v>
      </c>
    </row>
    <row r="33" spans="2:14"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101</v>
      </c>
      <c r="N33" s="24">
        <v>27</v>
      </c>
    </row>
    <row r="34" spans="2:14"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102</v>
      </c>
      <c r="N34" s="24">
        <v>28</v>
      </c>
    </row>
    <row r="35" spans="2:14"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103</v>
      </c>
      <c r="N35" s="24">
        <v>29</v>
      </c>
    </row>
    <row r="36" spans="2:14"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104</v>
      </c>
      <c r="N36" s="24">
        <v>30</v>
      </c>
    </row>
    <row r="37" spans="2:14"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105</v>
      </c>
      <c r="N37" s="24">
        <v>31</v>
      </c>
    </row>
    <row r="38" spans="2:14"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106</v>
      </c>
      <c r="N38" s="24">
        <v>32</v>
      </c>
    </row>
    <row r="39" spans="2:14"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107</v>
      </c>
      <c r="N39" s="24">
        <v>33</v>
      </c>
    </row>
    <row r="40" spans="2:14"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108</v>
      </c>
      <c r="N40" s="24">
        <v>34</v>
      </c>
    </row>
    <row r="41" spans="2:14"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109</v>
      </c>
      <c r="N41" s="24">
        <v>35</v>
      </c>
    </row>
    <row r="42" spans="2:14"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110</v>
      </c>
      <c r="N42" s="24">
        <v>36</v>
      </c>
    </row>
    <row r="43" spans="2:14"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111</v>
      </c>
      <c r="N43" s="24">
        <v>37</v>
      </c>
    </row>
    <row r="44" spans="2:14"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112</v>
      </c>
      <c r="N44" s="24">
        <v>38</v>
      </c>
    </row>
    <row r="45" spans="2:14"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113</v>
      </c>
      <c r="N45" s="24">
        <v>39</v>
      </c>
    </row>
    <row r="46" spans="2:14"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114</v>
      </c>
      <c r="N46" s="24">
        <v>40</v>
      </c>
    </row>
    <row r="47" spans="2:14"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115</v>
      </c>
      <c r="N47" s="24">
        <v>41</v>
      </c>
    </row>
    <row r="48" spans="2:14"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116</v>
      </c>
      <c r="N48" s="24">
        <v>42</v>
      </c>
    </row>
    <row r="49" spans="2:14"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117</v>
      </c>
      <c r="N49" s="24">
        <v>43</v>
      </c>
    </row>
    <row r="50" spans="2:14"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118</v>
      </c>
      <c r="N50" s="24">
        <v>44</v>
      </c>
    </row>
    <row r="51" spans="2:14"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119</v>
      </c>
      <c r="N51" s="24">
        <v>45</v>
      </c>
    </row>
    <row r="52" spans="2:14"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120</v>
      </c>
      <c r="N52" s="24">
        <v>46</v>
      </c>
    </row>
    <row r="53" spans="2:14"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121</v>
      </c>
      <c r="N53" s="24">
        <v>47</v>
      </c>
    </row>
    <row r="54" spans="2:14"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4"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4"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4"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4"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4"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4"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4"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4"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4"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4"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hidden="1" thickBot="1">
      <c r="B78" s="153"/>
      <c r="C78" s="154"/>
      <c r="D78" s="228" t="s">
        <v>244</v>
      </c>
      <c r="E78" s="230"/>
      <c r="F78" s="81">
        <f>SUM(F8:F77)</f>
        <v>0</v>
      </c>
      <c r="G78" s="82">
        <f>SUM(G8:G77)</f>
        <v>0</v>
      </c>
      <c r="H78" s="83">
        <f>SUM(H8:H77)</f>
        <v>0</v>
      </c>
    </row>
    <row r="79" spans="2:14" ht="14.5" thickBot="1">
      <c r="C79" s="208" t="s">
        <v>168</v>
      </c>
      <c r="D79" s="229" t="s">
        <v>149</v>
      </c>
      <c r="E79" s="231"/>
      <c r="F79" s="155">
        <f>男子名簿!S79</f>
        <v>0</v>
      </c>
      <c r="G79" s="156">
        <f>女子名簿!S79</f>
        <v>0</v>
      </c>
      <c r="H79" s="83">
        <f>F79+G79</f>
        <v>0</v>
      </c>
      <c r="J79" t="s">
        <v>280</v>
      </c>
    </row>
    <row r="80" spans="2:14" ht="23" customHeight="1" thickBot="1">
      <c r="C80" s="236"/>
      <c r="J80" s="149" t="s">
        <v>156</v>
      </c>
    </row>
    <row r="85" spans="1:12" ht="13.5" thickBot="1"/>
    <row r="86" spans="1:12" s="22" customFormat="1" ht="18.75" customHeight="1" thickBot="1">
      <c r="A86" s="27"/>
      <c r="B86" s="27"/>
      <c r="C86" s="134" t="s">
        <v>64</v>
      </c>
      <c r="D86" s="247"/>
      <c r="E86" s="248"/>
      <c r="F86" s="249"/>
      <c r="G86" s="27"/>
      <c r="H86" s="27"/>
      <c r="I86" s="27"/>
      <c r="J86" s="27"/>
      <c r="L86" s="84"/>
    </row>
    <row r="87" spans="1:12" s="22" customFormat="1" ht="18.75" customHeight="1" thickBot="1">
      <c r="A87" s="27"/>
      <c r="B87" s="27"/>
      <c r="C87" s="134" t="s">
        <v>134</v>
      </c>
      <c r="D87" s="244"/>
      <c r="E87" s="245"/>
      <c r="F87" s="246"/>
      <c r="G87" s="27"/>
      <c r="H87" s="27"/>
      <c r="I87" s="27"/>
      <c r="J87" s="27"/>
      <c r="L87" s="84"/>
    </row>
    <row r="88" spans="1:12" s="22" customFormat="1" ht="18" customHeight="1" thickBot="1">
      <c r="A88" s="27"/>
      <c r="B88" s="27"/>
      <c r="C88" s="134" t="s">
        <v>135</v>
      </c>
      <c r="D88" s="244"/>
      <c r="E88" s="245"/>
      <c r="F88" s="246"/>
      <c r="G88" s="27"/>
      <c r="H88" s="27"/>
      <c r="I88" s="27"/>
      <c r="J88" s="27"/>
      <c r="L88" s="84"/>
    </row>
    <row r="89" spans="1:12" s="22" customFormat="1" ht="14">
      <c r="A89" s="27"/>
      <c r="B89" s="27"/>
      <c r="F89" s="27"/>
      <c r="G89" s="27"/>
      <c r="H89" s="27"/>
      <c r="I89" s="27"/>
      <c r="J89" s="27"/>
      <c r="L89" s="84"/>
    </row>
    <row r="90" spans="1:12" s="22" customFormat="1" ht="14">
      <c r="A90" s="27"/>
      <c r="B90" s="27"/>
      <c r="C90" s="242" t="s">
        <v>61</v>
      </c>
      <c r="D90" s="243"/>
      <c r="F90" s="27"/>
      <c r="G90" s="27"/>
      <c r="H90" s="27"/>
      <c r="I90" s="27"/>
      <c r="J90" s="27"/>
      <c r="L90" s="84"/>
    </row>
    <row r="91" spans="1:12" s="22" customFormat="1" ht="14">
      <c r="A91" s="27"/>
      <c r="B91" s="87"/>
      <c r="C91" s="139" t="s">
        <v>163</v>
      </c>
      <c r="D91" s="86"/>
      <c r="F91" s="27"/>
      <c r="G91" s="27"/>
      <c r="H91" s="27"/>
      <c r="I91" s="27"/>
      <c r="J91" s="27"/>
      <c r="L91" s="84"/>
    </row>
    <row r="92" spans="1:12" s="22" customFormat="1" ht="14">
      <c r="A92" s="27"/>
      <c r="B92" s="89"/>
      <c r="C92" s="88" t="s">
        <v>62</v>
      </c>
      <c r="D92" s="86"/>
      <c r="E92" s="87"/>
      <c r="F92" s="27"/>
      <c r="G92" s="27"/>
      <c r="H92" s="27"/>
      <c r="I92" s="27"/>
      <c r="J92" s="27"/>
      <c r="L92" s="84"/>
    </row>
    <row r="93" spans="1:12" s="22" customFormat="1" ht="14">
      <c r="A93" s="27"/>
      <c r="B93" s="89"/>
      <c r="C93" s="85" t="s">
        <v>63</v>
      </c>
      <c r="D93" s="86"/>
      <c r="E93" s="87"/>
      <c r="F93" s="27"/>
      <c r="G93" s="27"/>
      <c r="H93" s="27"/>
      <c r="I93" s="27"/>
      <c r="J93" s="27"/>
      <c r="L93" s="84"/>
    </row>
    <row r="94" spans="1:12" s="22" customFormat="1" ht="14">
      <c r="A94" s="27"/>
      <c r="B94" s="27"/>
      <c r="C94" s="150" t="s">
        <v>162</v>
      </c>
      <c r="D94" s="196">
        <f>H79*1500</f>
        <v>0</v>
      </c>
      <c r="E94" s="226" t="s">
        <v>238</v>
      </c>
      <c r="F94" s="225"/>
      <c r="G94" s="27"/>
      <c r="H94" s="27"/>
      <c r="I94" s="27"/>
      <c r="J94" s="27"/>
      <c r="L94" s="84"/>
    </row>
    <row r="95" spans="1:12" s="22" customFormat="1" ht="14">
      <c r="A95" s="27"/>
      <c r="B95" s="27"/>
      <c r="C95" s="234" t="s">
        <v>278</v>
      </c>
      <c r="D95" s="196" t="str">
        <f>IF(H8="","",H8*100)</f>
        <v/>
      </c>
      <c r="E95" s="227" t="s">
        <v>281</v>
      </c>
      <c r="F95" s="225"/>
      <c r="G95" s="27"/>
      <c r="H95" s="27"/>
      <c r="I95" s="27"/>
      <c r="J95" s="27"/>
      <c r="L95" s="84"/>
    </row>
    <row r="96" spans="1:12">
      <c r="C96" s="151" t="s">
        <v>148</v>
      </c>
      <c r="D96" s="152">
        <f>SUM(D94:D95)</f>
        <v>0</v>
      </c>
      <c r="E96" s="22"/>
      <c r="F96" s="27"/>
    </row>
  </sheetData>
  <sheetProtection algorithmName="SHA-512" hashValue="4suEBB6WPJSrQMrO59eeUtel+xY6jsx5Wj1Wdp7BONkjcQ6hLV3sdzUjEx9Fg54+oYcGcMdF8JZQ/uYcKibuAQ==" saltValue="Btsem63XjgsDV6lYk9hDxg==" spinCount="100000" sheet="1" objects="1" scenarios="1"/>
  <mergeCells count="4">
    <mergeCell ref="C90:D90"/>
    <mergeCell ref="D87:F87"/>
    <mergeCell ref="D86:F86"/>
    <mergeCell ref="D88:F88"/>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topLeftCell="E1" workbookViewId="0">
      <selection activeCell="R6" sqref="R6"/>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hidden="1" customWidth="1"/>
    <col min="9" max="9" width="16.90625" customWidth="1"/>
    <col min="10" max="10" width="7.08984375" hidden="1" customWidth="1"/>
    <col min="11" max="11" width="4.6328125" hidden="1" customWidth="1"/>
    <col min="12" max="12" width="9.6328125" style="194" customWidth="1"/>
    <col min="13" max="14" width="9"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第78回国民スポーツ大会島根県予選会</v>
      </c>
    </row>
    <row r="2" spans="1:41" ht="14">
      <c r="B2" s="200"/>
    </row>
    <row r="3" spans="1:41" ht="28">
      <c r="B3" s="201" t="s">
        <v>176</v>
      </c>
      <c r="I3" s="209" t="s">
        <v>186</v>
      </c>
      <c r="J3" s="206" t="s">
        <v>171</v>
      </c>
      <c r="K3" s="206"/>
      <c r="L3" s="235" t="s">
        <v>279</v>
      </c>
      <c r="M3" s="207" t="s">
        <v>178</v>
      </c>
      <c r="AC3" s="198"/>
    </row>
    <row r="4" spans="1:41">
      <c r="B4" s="202" t="s">
        <v>68</v>
      </c>
      <c r="C4" s="90"/>
      <c r="D4" s="91" t="s">
        <v>146</v>
      </c>
      <c r="E4" s="91">
        <v>123</v>
      </c>
      <c r="F4" s="91" t="s">
        <v>239</v>
      </c>
      <c r="G4" s="91" t="str">
        <f>IF(F4="","",ASC(PHONETIC(F4)))</f>
        <v>ｼﾏﾈ ﾘｸｵ</v>
      </c>
      <c r="H4" s="90"/>
      <c r="I4" s="92" t="s">
        <v>172</v>
      </c>
      <c r="J4" s="90" t="s">
        <v>173</v>
      </c>
      <c r="K4" s="90"/>
      <c r="L4" s="90">
        <v>2</v>
      </c>
      <c r="M4" s="90">
        <v>2000</v>
      </c>
      <c r="N4" s="90">
        <v>513</v>
      </c>
      <c r="O4" s="90" t="s">
        <v>131</v>
      </c>
      <c r="P4" s="90"/>
      <c r="Q4" s="91" t="s">
        <v>69</v>
      </c>
      <c r="R4" s="91">
        <v>11.23</v>
      </c>
      <c r="S4" s="92" t="s">
        <v>70</v>
      </c>
      <c r="T4" s="90"/>
      <c r="U4" s="91" t="s">
        <v>231</v>
      </c>
      <c r="V4" s="91" t="s">
        <v>232</v>
      </c>
      <c r="W4" s="91" t="s">
        <v>71</v>
      </c>
      <c r="X4" s="91"/>
      <c r="Y4" s="91" t="s">
        <v>72</v>
      </c>
      <c r="Z4" s="91" t="s">
        <v>73</v>
      </c>
      <c r="AA4" s="93" t="s">
        <v>74</v>
      </c>
      <c r="AB4" s="90"/>
      <c r="AC4" s="91" t="s">
        <v>153</v>
      </c>
      <c r="AD4" s="91">
        <v>42.99</v>
      </c>
      <c r="AE4" s="93" t="s">
        <v>137</v>
      </c>
      <c r="AF4" s="90"/>
      <c r="AG4" s="91" t="s">
        <v>75</v>
      </c>
      <c r="AH4" s="91" t="s">
        <v>76</v>
      </c>
      <c r="AI4" s="91" t="s">
        <v>138</v>
      </c>
    </row>
    <row r="5" spans="1:41" ht="13.5" thickBot="1">
      <c r="B5" s="203" t="s">
        <v>187</v>
      </c>
      <c r="R5" s="198" t="s">
        <v>303</v>
      </c>
    </row>
    <row r="6" spans="1:41" ht="13.5" thickBot="1">
      <c r="A6" s="121" t="s">
        <v>66</v>
      </c>
      <c r="B6" s="122" t="s">
        <v>154</v>
      </c>
      <c r="C6" s="122" t="s">
        <v>2</v>
      </c>
      <c r="D6" s="204" t="s">
        <v>167</v>
      </c>
      <c r="E6" s="123" t="s">
        <v>35</v>
      </c>
      <c r="F6" s="123" t="s">
        <v>5</v>
      </c>
      <c r="G6" s="123" t="s">
        <v>6</v>
      </c>
      <c r="H6" s="122" t="s">
        <v>7</v>
      </c>
      <c r="I6" s="205" t="s">
        <v>174</v>
      </c>
      <c r="J6" s="123" t="s">
        <v>175</v>
      </c>
      <c r="K6" s="122" t="s">
        <v>8</v>
      </c>
      <c r="L6" s="204" t="s">
        <v>177</v>
      </c>
      <c r="M6" s="123" t="s">
        <v>10</v>
      </c>
      <c r="N6" s="123" t="s">
        <v>11</v>
      </c>
      <c r="O6" s="122" t="s">
        <v>130</v>
      </c>
      <c r="P6" s="130" t="s">
        <v>13</v>
      </c>
      <c r="Q6" s="131" t="s">
        <v>139</v>
      </c>
      <c r="R6" s="124" t="s">
        <v>141</v>
      </c>
      <c r="S6" s="159" t="s">
        <v>65</v>
      </c>
      <c r="T6" s="160" t="s">
        <v>17</v>
      </c>
      <c r="U6" s="131" t="s">
        <v>140</v>
      </c>
      <c r="V6" s="124" t="s">
        <v>142</v>
      </c>
      <c r="W6" s="159" t="s">
        <v>65</v>
      </c>
      <c r="X6" s="123" t="s">
        <v>21</v>
      </c>
      <c r="Y6" s="123" t="s">
        <v>158</v>
      </c>
      <c r="Z6" s="123" t="s">
        <v>159</v>
      </c>
      <c r="AA6" s="123" t="s">
        <v>65</v>
      </c>
      <c r="AB6" s="123" t="s">
        <v>25</v>
      </c>
      <c r="AC6" s="123" t="s">
        <v>183</v>
      </c>
      <c r="AD6" s="123" t="s">
        <v>37</v>
      </c>
      <c r="AE6" s="123" t="s">
        <v>136</v>
      </c>
      <c r="AF6" s="123" t="s">
        <v>29</v>
      </c>
      <c r="AG6" s="123" t="s">
        <v>184</v>
      </c>
      <c r="AH6" s="123" t="s">
        <v>37</v>
      </c>
      <c r="AI6" s="124" t="s">
        <v>136</v>
      </c>
      <c r="AN6" s="1" t="s">
        <v>164</v>
      </c>
      <c r="AO6" s="1" t="s">
        <v>165</v>
      </c>
    </row>
    <row r="7" spans="1:41">
      <c r="A7" s="118">
        <v>1</v>
      </c>
      <c r="B7" s="141" t="str">
        <f>IF(F7="","",基本情報!$C$8)</f>
        <v/>
      </c>
      <c r="C7" s="141"/>
      <c r="D7" s="141"/>
      <c r="E7" s="141"/>
      <c r="F7" s="141"/>
      <c r="G7" s="141" t="str">
        <f t="shared" ref="G7:G24" si="0">IF(F7="","",ASC(PHONETIC(F7)))</f>
        <v/>
      </c>
      <c r="H7" s="141" t="str">
        <f t="shared" ref="H7:H24" si="1">IF(F7="","",F7)</f>
        <v/>
      </c>
      <c r="I7" s="141"/>
      <c r="J7" s="187"/>
      <c r="K7" s="141">
        <v>1</v>
      </c>
      <c r="L7" s="187"/>
      <c r="M7" s="141"/>
      <c r="N7" s="141"/>
      <c r="O7" s="141" t="str">
        <f>基本情報!$C$4</f>
        <v>島根</v>
      </c>
      <c r="P7" s="161"/>
      <c r="Q7" s="162"/>
      <c r="R7" s="163"/>
      <c r="S7" s="164"/>
      <c r="T7" s="165">
        <v>2</v>
      </c>
      <c r="U7" s="162"/>
      <c r="V7" s="163"/>
      <c r="W7" s="166"/>
      <c r="X7" s="161">
        <v>2</v>
      </c>
      <c r="Y7" s="162"/>
      <c r="Z7" s="141"/>
      <c r="AA7" s="148"/>
      <c r="AB7" s="166">
        <v>2</v>
      </c>
      <c r="AC7" s="141"/>
      <c r="AD7" s="163"/>
      <c r="AE7" s="141"/>
      <c r="AF7" s="161"/>
      <c r="AG7" s="162"/>
      <c r="AH7" s="167"/>
      <c r="AI7" s="141"/>
      <c r="AL7" t="s">
        <v>150</v>
      </c>
      <c r="AN7" s="232" t="s">
        <v>245</v>
      </c>
      <c r="AO7" s="233">
        <f>COUNTIF($Q$7:$V$56,AN7)</f>
        <v>0</v>
      </c>
    </row>
    <row r="8" spans="1:41">
      <c r="A8" s="111">
        <v>2</v>
      </c>
      <c r="B8" s="142" t="str">
        <f>IF(F8="","",基本情報!$C$8)</f>
        <v/>
      </c>
      <c r="C8" s="142"/>
      <c r="D8" s="142"/>
      <c r="E8" s="142"/>
      <c r="F8" s="142"/>
      <c r="G8" s="142" t="str">
        <f t="shared" si="0"/>
        <v/>
      </c>
      <c r="H8" s="142" t="str">
        <f t="shared" si="1"/>
        <v/>
      </c>
      <c r="I8" s="142"/>
      <c r="J8" s="142"/>
      <c r="K8" s="142">
        <v>1</v>
      </c>
      <c r="L8" s="188"/>
      <c r="M8" s="142"/>
      <c r="N8" s="142"/>
      <c r="O8" s="142" t="str">
        <f>基本情報!$C$4</f>
        <v>島根</v>
      </c>
      <c r="P8" s="168"/>
      <c r="Q8" s="169"/>
      <c r="R8" s="170"/>
      <c r="S8" s="171"/>
      <c r="T8" s="172">
        <v>2</v>
      </c>
      <c r="U8" s="169"/>
      <c r="V8" s="170"/>
      <c r="W8" s="173"/>
      <c r="X8" s="168">
        <v>2</v>
      </c>
      <c r="Y8" s="169"/>
      <c r="Z8" s="142"/>
      <c r="AA8" s="145"/>
      <c r="AB8" s="173">
        <v>2</v>
      </c>
      <c r="AC8" s="142"/>
      <c r="AD8" s="170"/>
      <c r="AE8" s="142"/>
      <c r="AF8" s="168"/>
      <c r="AG8" s="169"/>
      <c r="AH8" s="174"/>
      <c r="AI8" s="145"/>
      <c r="AL8" t="s">
        <v>151</v>
      </c>
      <c r="AN8" s="232" t="s">
        <v>260</v>
      </c>
      <c r="AO8" s="233">
        <f t="shared" ref="AO8:AO33" si="2">COUNTIF($Q$7:$V$56,AN8)</f>
        <v>0</v>
      </c>
    </row>
    <row r="9" spans="1:41">
      <c r="A9" s="110">
        <v>3</v>
      </c>
      <c r="B9" s="143" t="str">
        <f>IF(F9="","",基本情報!$C$8)</f>
        <v/>
      </c>
      <c r="C9" s="143"/>
      <c r="D9" s="143"/>
      <c r="E9" s="143"/>
      <c r="F9" s="143"/>
      <c r="G9" s="143" t="str">
        <f t="shared" si="0"/>
        <v/>
      </c>
      <c r="H9" s="143" t="str">
        <f t="shared" si="1"/>
        <v/>
      </c>
      <c r="I9" s="143"/>
      <c r="J9" s="143"/>
      <c r="K9" s="143">
        <v>1</v>
      </c>
      <c r="L9" s="189"/>
      <c r="M9" s="143"/>
      <c r="N9" s="143"/>
      <c r="O9" s="143" t="str">
        <f>基本情報!$C$4</f>
        <v>島根</v>
      </c>
      <c r="P9" s="175"/>
      <c r="Q9" s="176"/>
      <c r="R9" s="163"/>
      <c r="S9" s="177"/>
      <c r="T9" s="178">
        <v>2</v>
      </c>
      <c r="U9" s="176"/>
      <c r="V9" s="163"/>
      <c r="W9" s="179"/>
      <c r="X9" s="175">
        <v>2</v>
      </c>
      <c r="Y9" s="176"/>
      <c r="Z9" s="143"/>
      <c r="AA9" s="146"/>
      <c r="AB9" s="179">
        <v>2</v>
      </c>
      <c r="AC9" s="143"/>
      <c r="AD9" s="163"/>
      <c r="AE9" s="143"/>
      <c r="AF9" s="175"/>
      <c r="AG9" s="176"/>
      <c r="AH9" s="180"/>
      <c r="AI9" s="146"/>
      <c r="AL9" t="s">
        <v>152</v>
      </c>
      <c r="AN9" s="232" t="s">
        <v>246</v>
      </c>
      <c r="AO9" s="233">
        <f t="shared" si="2"/>
        <v>0</v>
      </c>
    </row>
    <row r="10" spans="1:41">
      <c r="A10" s="111">
        <v>4</v>
      </c>
      <c r="B10" s="142" t="str">
        <f>IF(F10="","",基本情報!$C$8)</f>
        <v/>
      </c>
      <c r="C10" s="142"/>
      <c r="D10" s="142"/>
      <c r="E10" s="142"/>
      <c r="F10" s="142"/>
      <c r="G10" s="142" t="str">
        <f t="shared" si="0"/>
        <v/>
      </c>
      <c r="H10" s="142" t="str">
        <f t="shared" si="1"/>
        <v/>
      </c>
      <c r="I10" s="142"/>
      <c r="J10" s="142"/>
      <c r="K10" s="142">
        <v>1</v>
      </c>
      <c r="L10" s="188"/>
      <c r="M10" s="142"/>
      <c r="N10" s="142"/>
      <c r="O10" s="142" t="str">
        <f>基本情報!$C$4</f>
        <v>島根</v>
      </c>
      <c r="P10" s="168"/>
      <c r="Q10" s="169"/>
      <c r="R10" s="170"/>
      <c r="S10" s="171"/>
      <c r="T10" s="172">
        <v>2</v>
      </c>
      <c r="U10" s="169"/>
      <c r="V10" s="170"/>
      <c r="W10" s="173"/>
      <c r="X10" s="168">
        <v>2</v>
      </c>
      <c r="Y10" s="169"/>
      <c r="Z10" s="142"/>
      <c r="AA10" s="145"/>
      <c r="AB10" s="173">
        <v>2</v>
      </c>
      <c r="AC10" s="142"/>
      <c r="AD10" s="170"/>
      <c r="AE10" s="142"/>
      <c r="AF10" s="168"/>
      <c r="AG10" s="169"/>
      <c r="AH10" s="174"/>
      <c r="AI10" s="145"/>
      <c r="AN10" s="232" t="s">
        <v>247</v>
      </c>
      <c r="AO10" s="233">
        <f t="shared" si="2"/>
        <v>0</v>
      </c>
    </row>
    <row r="11" spans="1:41">
      <c r="A11" s="110">
        <v>5</v>
      </c>
      <c r="B11" s="143" t="str">
        <f>IF(F11="","",基本情報!$C$8)</f>
        <v/>
      </c>
      <c r="C11" s="143"/>
      <c r="D11" s="143"/>
      <c r="E11" s="143"/>
      <c r="F11" s="143"/>
      <c r="G11" s="143" t="str">
        <f t="shared" si="0"/>
        <v/>
      </c>
      <c r="H11" s="143" t="str">
        <f t="shared" si="1"/>
        <v/>
      </c>
      <c r="I11" s="143"/>
      <c r="J11" s="143"/>
      <c r="K11" s="143">
        <v>1</v>
      </c>
      <c r="L11" s="189"/>
      <c r="M11" s="143"/>
      <c r="N11" s="143"/>
      <c r="O11" s="143" t="str">
        <f>基本情報!$C$4</f>
        <v>島根</v>
      </c>
      <c r="P11" s="175"/>
      <c r="Q11" s="176"/>
      <c r="R11" s="163"/>
      <c r="S11" s="177"/>
      <c r="T11" s="178">
        <v>2</v>
      </c>
      <c r="U11" s="176"/>
      <c r="V11" s="163"/>
      <c r="W11" s="179"/>
      <c r="X11" s="175">
        <v>2</v>
      </c>
      <c r="Y11" s="176"/>
      <c r="Z11" s="143"/>
      <c r="AA11" s="146"/>
      <c r="AB11" s="179">
        <v>2</v>
      </c>
      <c r="AC11" s="143"/>
      <c r="AD11" s="163"/>
      <c r="AE11" s="143"/>
      <c r="AF11" s="175"/>
      <c r="AG11" s="176"/>
      <c r="AH11" s="180"/>
      <c r="AI11" s="146"/>
      <c r="AN11" s="232" t="s">
        <v>284</v>
      </c>
      <c r="AO11" s="233">
        <f t="shared" si="2"/>
        <v>0</v>
      </c>
    </row>
    <row r="12" spans="1:41">
      <c r="A12" s="111">
        <v>6</v>
      </c>
      <c r="B12" s="142" t="str">
        <f>IF(F12="","",基本情報!$C$8)</f>
        <v/>
      </c>
      <c r="C12" s="142"/>
      <c r="D12" s="142"/>
      <c r="E12" s="142"/>
      <c r="F12" s="142"/>
      <c r="G12" s="142" t="str">
        <f t="shared" si="0"/>
        <v/>
      </c>
      <c r="H12" s="142" t="str">
        <f t="shared" si="1"/>
        <v/>
      </c>
      <c r="I12" s="142"/>
      <c r="J12" s="142"/>
      <c r="K12" s="142">
        <v>1</v>
      </c>
      <c r="L12" s="188"/>
      <c r="M12" s="142"/>
      <c r="N12" s="142"/>
      <c r="O12" s="142" t="str">
        <f>基本情報!$C$4</f>
        <v>島根</v>
      </c>
      <c r="P12" s="168"/>
      <c r="Q12" s="169"/>
      <c r="R12" s="170"/>
      <c r="S12" s="171"/>
      <c r="T12" s="172">
        <v>2</v>
      </c>
      <c r="U12" s="169"/>
      <c r="V12" s="170"/>
      <c r="W12" s="173"/>
      <c r="X12" s="168">
        <v>2</v>
      </c>
      <c r="Y12" s="169"/>
      <c r="Z12" s="142"/>
      <c r="AA12" s="145"/>
      <c r="AB12" s="173">
        <v>2</v>
      </c>
      <c r="AC12" s="142"/>
      <c r="AD12" s="170"/>
      <c r="AE12" s="142"/>
      <c r="AF12" s="168"/>
      <c r="AG12" s="169"/>
      <c r="AH12" s="174"/>
      <c r="AI12" s="145"/>
      <c r="AN12" s="232" t="s">
        <v>285</v>
      </c>
      <c r="AO12" s="233">
        <f t="shared" si="2"/>
        <v>0</v>
      </c>
    </row>
    <row r="13" spans="1:41">
      <c r="A13" s="110">
        <v>7</v>
      </c>
      <c r="B13" s="143" t="str">
        <f>IF(F13="","",基本情報!$C$8)</f>
        <v/>
      </c>
      <c r="C13" s="143"/>
      <c r="D13" s="143"/>
      <c r="E13" s="143"/>
      <c r="F13" s="143"/>
      <c r="G13" s="143" t="str">
        <f t="shared" si="0"/>
        <v/>
      </c>
      <c r="H13" s="143" t="str">
        <f t="shared" si="1"/>
        <v/>
      </c>
      <c r="I13" s="143"/>
      <c r="J13" s="143"/>
      <c r="K13" s="143">
        <v>1</v>
      </c>
      <c r="L13" s="189"/>
      <c r="M13" s="143"/>
      <c r="N13" s="143"/>
      <c r="O13" s="143" t="str">
        <f>基本情報!$C$4</f>
        <v>島根</v>
      </c>
      <c r="P13" s="175"/>
      <c r="Q13" s="176"/>
      <c r="R13" s="163"/>
      <c r="S13" s="177"/>
      <c r="T13" s="178">
        <v>2</v>
      </c>
      <c r="U13" s="176"/>
      <c r="V13" s="163"/>
      <c r="W13" s="179"/>
      <c r="X13" s="175">
        <v>2</v>
      </c>
      <c r="Y13" s="176"/>
      <c r="Z13" s="143"/>
      <c r="AA13" s="146"/>
      <c r="AB13" s="179">
        <v>2</v>
      </c>
      <c r="AC13" s="143"/>
      <c r="AD13" s="163"/>
      <c r="AE13" s="143"/>
      <c r="AF13" s="175"/>
      <c r="AG13" s="176"/>
      <c r="AH13" s="180"/>
      <c r="AI13" s="146"/>
      <c r="AN13" s="232" t="s">
        <v>248</v>
      </c>
      <c r="AO13" s="233">
        <f t="shared" si="2"/>
        <v>0</v>
      </c>
    </row>
    <row r="14" spans="1:41">
      <c r="A14" s="111">
        <v>8</v>
      </c>
      <c r="B14" s="142" t="str">
        <f>IF(F14="","",基本情報!$C$8)</f>
        <v/>
      </c>
      <c r="C14" s="142"/>
      <c r="D14" s="142"/>
      <c r="E14" s="142"/>
      <c r="F14" s="142"/>
      <c r="G14" s="142" t="str">
        <f t="shared" si="0"/>
        <v/>
      </c>
      <c r="H14" s="142" t="str">
        <f t="shared" si="1"/>
        <v/>
      </c>
      <c r="I14" s="142"/>
      <c r="J14" s="142"/>
      <c r="K14" s="142">
        <v>1</v>
      </c>
      <c r="L14" s="188"/>
      <c r="M14" s="142"/>
      <c r="N14" s="142"/>
      <c r="O14" s="142" t="str">
        <f>基本情報!$C$4</f>
        <v>島根</v>
      </c>
      <c r="P14" s="168"/>
      <c r="Q14" s="169"/>
      <c r="R14" s="170"/>
      <c r="S14" s="171"/>
      <c r="T14" s="172">
        <v>2</v>
      </c>
      <c r="U14" s="169"/>
      <c r="V14" s="170"/>
      <c r="W14" s="173"/>
      <c r="X14" s="168">
        <v>2</v>
      </c>
      <c r="Y14" s="169"/>
      <c r="Z14" s="142"/>
      <c r="AA14" s="145"/>
      <c r="AB14" s="173">
        <v>2</v>
      </c>
      <c r="AC14" s="142"/>
      <c r="AD14" s="170"/>
      <c r="AE14" s="142"/>
      <c r="AF14" s="168"/>
      <c r="AG14" s="169"/>
      <c r="AH14" s="174"/>
      <c r="AI14" s="145"/>
      <c r="AN14" s="232" t="s">
        <v>261</v>
      </c>
      <c r="AO14" s="233">
        <f t="shared" si="2"/>
        <v>0</v>
      </c>
    </row>
    <row r="15" spans="1:41">
      <c r="A15" s="110">
        <v>9</v>
      </c>
      <c r="B15" s="143" t="str">
        <f>IF(F15="","",基本情報!$C$8)</f>
        <v/>
      </c>
      <c r="C15" s="143"/>
      <c r="D15" s="143"/>
      <c r="E15" s="143"/>
      <c r="F15" s="143"/>
      <c r="G15" s="143" t="str">
        <f t="shared" si="0"/>
        <v/>
      </c>
      <c r="H15" s="143" t="str">
        <f t="shared" si="1"/>
        <v/>
      </c>
      <c r="I15" s="143"/>
      <c r="J15" s="143"/>
      <c r="K15" s="143">
        <v>1</v>
      </c>
      <c r="L15" s="189"/>
      <c r="M15" s="143"/>
      <c r="N15" s="143"/>
      <c r="O15" s="143" t="str">
        <f>基本情報!$C$4</f>
        <v>島根</v>
      </c>
      <c r="P15" s="175"/>
      <c r="Q15" s="176"/>
      <c r="R15" s="163"/>
      <c r="S15" s="177"/>
      <c r="T15" s="178">
        <v>2</v>
      </c>
      <c r="U15" s="176"/>
      <c r="V15" s="163"/>
      <c r="W15" s="179"/>
      <c r="X15" s="175">
        <v>2</v>
      </c>
      <c r="Y15" s="176"/>
      <c r="Z15" s="143"/>
      <c r="AA15" s="146"/>
      <c r="AB15" s="179">
        <v>2</v>
      </c>
      <c r="AC15" s="143"/>
      <c r="AD15" s="163"/>
      <c r="AE15" s="143"/>
      <c r="AF15" s="175"/>
      <c r="AG15" s="176"/>
      <c r="AH15" s="180"/>
      <c r="AI15" s="146"/>
      <c r="AN15" s="232" t="s">
        <v>286</v>
      </c>
      <c r="AO15" s="233">
        <f t="shared" si="2"/>
        <v>0</v>
      </c>
    </row>
    <row r="16" spans="1:41">
      <c r="A16" s="111">
        <v>10</v>
      </c>
      <c r="B16" s="142" t="str">
        <f>IF(F16="","",基本情報!$C$8)</f>
        <v/>
      </c>
      <c r="C16" s="142"/>
      <c r="D16" s="142"/>
      <c r="E16" s="142"/>
      <c r="F16" s="142"/>
      <c r="G16" s="142" t="str">
        <f t="shared" si="0"/>
        <v/>
      </c>
      <c r="H16" s="142" t="str">
        <f t="shared" si="1"/>
        <v/>
      </c>
      <c r="I16" s="142"/>
      <c r="J16" s="142"/>
      <c r="K16" s="142">
        <v>1</v>
      </c>
      <c r="L16" s="188"/>
      <c r="M16" s="142"/>
      <c r="N16" s="142"/>
      <c r="O16" s="142" t="str">
        <f>基本情報!$C$4</f>
        <v>島根</v>
      </c>
      <c r="P16" s="168"/>
      <c r="Q16" s="169"/>
      <c r="R16" s="170"/>
      <c r="S16" s="171"/>
      <c r="T16" s="172">
        <v>2</v>
      </c>
      <c r="U16" s="169"/>
      <c r="V16" s="170"/>
      <c r="W16" s="173"/>
      <c r="X16" s="168">
        <v>2</v>
      </c>
      <c r="Y16" s="169"/>
      <c r="Z16" s="142"/>
      <c r="AA16" s="145"/>
      <c r="AB16" s="173">
        <v>2</v>
      </c>
      <c r="AC16" s="142"/>
      <c r="AD16" s="170"/>
      <c r="AE16" s="142"/>
      <c r="AF16" s="168"/>
      <c r="AG16" s="169"/>
      <c r="AH16" s="174"/>
      <c r="AI16" s="145"/>
      <c r="AN16" s="232" t="s">
        <v>249</v>
      </c>
      <c r="AO16" s="233">
        <f t="shared" si="2"/>
        <v>0</v>
      </c>
    </row>
    <row r="17" spans="1:41">
      <c r="A17" s="110">
        <v>11</v>
      </c>
      <c r="B17" s="143" t="str">
        <f>IF(F17="","",基本情報!$C$8)</f>
        <v/>
      </c>
      <c r="C17" s="143"/>
      <c r="D17" s="143"/>
      <c r="E17" s="143"/>
      <c r="F17" s="143"/>
      <c r="G17" s="143" t="str">
        <f t="shared" si="0"/>
        <v/>
      </c>
      <c r="H17" s="143" t="str">
        <f t="shared" si="1"/>
        <v/>
      </c>
      <c r="I17" s="143"/>
      <c r="J17" s="143"/>
      <c r="K17" s="143">
        <v>1</v>
      </c>
      <c r="L17" s="189"/>
      <c r="M17" s="143"/>
      <c r="N17" s="143"/>
      <c r="O17" s="143" t="str">
        <f>基本情報!$C$4</f>
        <v>島根</v>
      </c>
      <c r="P17" s="175"/>
      <c r="Q17" s="176"/>
      <c r="R17" s="163"/>
      <c r="S17" s="177"/>
      <c r="T17" s="178">
        <v>2</v>
      </c>
      <c r="U17" s="176"/>
      <c r="V17" s="163"/>
      <c r="W17" s="179"/>
      <c r="X17" s="175">
        <v>2</v>
      </c>
      <c r="Y17" s="176"/>
      <c r="Z17" s="143"/>
      <c r="AA17" s="146"/>
      <c r="AB17" s="179">
        <v>2</v>
      </c>
      <c r="AC17" s="143"/>
      <c r="AD17" s="163"/>
      <c r="AE17" s="143"/>
      <c r="AF17" s="175"/>
      <c r="AG17" s="176"/>
      <c r="AH17" s="180"/>
      <c r="AI17" s="146"/>
      <c r="AN17" s="232" t="s">
        <v>250</v>
      </c>
      <c r="AO17" s="233">
        <f t="shared" si="2"/>
        <v>0</v>
      </c>
    </row>
    <row r="18" spans="1:41">
      <c r="A18" s="111">
        <v>12</v>
      </c>
      <c r="B18" s="142" t="str">
        <f>IF(F18="","",基本情報!$C$8)</f>
        <v/>
      </c>
      <c r="C18" s="142"/>
      <c r="D18" s="142"/>
      <c r="E18" s="142"/>
      <c r="F18" s="142"/>
      <c r="G18" s="142" t="str">
        <f t="shared" si="0"/>
        <v/>
      </c>
      <c r="H18" s="142" t="str">
        <f t="shared" si="1"/>
        <v/>
      </c>
      <c r="I18" s="142"/>
      <c r="J18" s="142"/>
      <c r="K18" s="142">
        <v>1</v>
      </c>
      <c r="L18" s="188"/>
      <c r="M18" s="142"/>
      <c r="N18" s="142"/>
      <c r="O18" s="142" t="str">
        <f>基本情報!$C$4</f>
        <v>島根</v>
      </c>
      <c r="P18" s="168"/>
      <c r="Q18" s="169"/>
      <c r="R18" s="170"/>
      <c r="S18" s="171"/>
      <c r="T18" s="172">
        <v>2</v>
      </c>
      <c r="U18" s="169"/>
      <c r="V18" s="170"/>
      <c r="W18" s="173"/>
      <c r="X18" s="168">
        <v>2</v>
      </c>
      <c r="Y18" s="169"/>
      <c r="Z18" s="142"/>
      <c r="AA18" s="145"/>
      <c r="AB18" s="173">
        <v>2</v>
      </c>
      <c r="AC18" s="142"/>
      <c r="AD18" s="170"/>
      <c r="AE18" s="142"/>
      <c r="AF18" s="168"/>
      <c r="AG18" s="169"/>
      <c r="AH18" s="174"/>
      <c r="AI18" s="145"/>
      <c r="AN18" s="232" t="s">
        <v>251</v>
      </c>
      <c r="AO18" s="233">
        <f t="shared" si="2"/>
        <v>0</v>
      </c>
    </row>
    <row r="19" spans="1:41">
      <c r="A19" s="110">
        <v>13</v>
      </c>
      <c r="B19" s="143" t="str">
        <f>IF(F19="","",基本情報!$C$8)</f>
        <v/>
      </c>
      <c r="C19" s="143"/>
      <c r="D19" s="143"/>
      <c r="E19" s="143"/>
      <c r="F19" s="143"/>
      <c r="G19" s="143" t="str">
        <f t="shared" si="0"/>
        <v/>
      </c>
      <c r="H19" s="143" t="str">
        <f t="shared" si="1"/>
        <v/>
      </c>
      <c r="I19" s="143"/>
      <c r="J19" s="143"/>
      <c r="K19" s="143">
        <v>1</v>
      </c>
      <c r="L19" s="189"/>
      <c r="M19" s="143"/>
      <c r="N19" s="143"/>
      <c r="O19" s="143" t="str">
        <f>基本情報!$C$4</f>
        <v>島根</v>
      </c>
      <c r="P19" s="175"/>
      <c r="Q19" s="176"/>
      <c r="R19" s="163"/>
      <c r="S19" s="177"/>
      <c r="T19" s="178">
        <v>2</v>
      </c>
      <c r="U19" s="176"/>
      <c r="V19" s="163"/>
      <c r="W19" s="179"/>
      <c r="X19" s="175">
        <v>2</v>
      </c>
      <c r="Y19" s="176"/>
      <c r="Z19" s="143"/>
      <c r="AA19" s="146"/>
      <c r="AB19" s="179">
        <v>2</v>
      </c>
      <c r="AC19" s="143"/>
      <c r="AD19" s="163"/>
      <c r="AE19" s="143"/>
      <c r="AF19" s="175"/>
      <c r="AG19" s="176"/>
      <c r="AH19" s="180"/>
      <c r="AI19" s="146"/>
      <c r="AN19" s="232" t="s">
        <v>262</v>
      </c>
      <c r="AO19" s="233">
        <f t="shared" si="2"/>
        <v>0</v>
      </c>
    </row>
    <row r="20" spans="1:41">
      <c r="A20" s="111">
        <v>14</v>
      </c>
      <c r="B20" s="142" t="str">
        <f>IF(F20="","",基本情報!$C$8)</f>
        <v/>
      </c>
      <c r="C20" s="142"/>
      <c r="D20" s="142"/>
      <c r="E20" s="142"/>
      <c r="F20" s="142"/>
      <c r="G20" s="142" t="str">
        <f t="shared" si="0"/>
        <v/>
      </c>
      <c r="H20" s="142" t="str">
        <f t="shared" si="1"/>
        <v/>
      </c>
      <c r="I20" s="142"/>
      <c r="J20" s="142"/>
      <c r="K20" s="142">
        <v>1</v>
      </c>
      <c r="L20" s="188"/>
      <c r="M20" s="142"/>
      <c r="N20" s="142"/>
      <c r="O20" s="142" t="str">
        <f>基本情報!$C$4</f>
        <v>島根</v>
      </c>
      <c r="P20" s="168"/>
      <c r="Q20" s="169"/>
      <c r="R20" s="170"/>
      <c r="S20" s="171"/>
      <c r="T20" s="172">
        <v>2</v>
      </c>
      <c r="U20" s="169"/>
      <c r="V20" s="170"/>
      <c r="W20" s="173"/>
      <c r="X20" s="168">
        <v>2</v>
      </c>
      <c r="Y20" s="169"/>
      <c r="Z20" s="142"/>
      <c r="AA20" s="145"/>
      <c r="AB20" s="173">
        <v>2</v>
      </c>
      <c r="AC20" s="142"/>
      <c r="AD20" s="170"/>
      <c r="AE20" s="142"/>
      <c r="AF20" s="168"/>
      <c r="AG20" s="169"/>
      <c r="AH20" s="174"/>
      <c r="AI20" s="145"/>
      <c r="AN20" s="232" t="s">
        <v>252</v>
      </c>
      <c r="AO20" s="233">
        <f t="shared" si="2"/>
        <v>0</v>
      </c>
    </row>
    <row r="21" spans="1:41">
      <c r="A21" s="110">
        <v>15</v>
      </c>
      <c r="B21" s="143" t="str">
        <f>IF(F21="","",基本情報!$C$8)</f>
        <v/>
      </c>
      <c r="C21" s="143"/>
      <c r="D21" s="143"/>
      <c r="E21" s="143"/>
      <c r="F21" s="143"/>
      <c r="G21" s="143" t="str">
        <f t="shared" si="0"/>
        <v/>
      </c>
      <c r="H21" s="143" t="str">
        <f t="shared" si="1"/>
        <v/>
      </c>
      <c r="I21" s="143"/>
      <c r="J21" s="143"/>
      <c r="K21" s="143">
        <v>1</v>
      </c>
      <c r="L21" s="189"/>
      <c r="M21" s="143"/>
      <c r="N21" s="143"/>
      <c r="O21" s="143" t="str">
        <f>基本情報!$C$4</f>
        <v>島根</v>
      </c>
      <c r="P21" s="175"/>
      <c r="Q21" s="176"/>
      <c r="R21" s="163"/>
      <c r="S21" s="177"/>
      <c r="T21" s="178">
        <v>2</v>
      </c>
      <c r="U21" s="176"/>
      <c r="V21" s="163"/>
      <c r="W21" s="179"/>
      <c r="X21" s="175">
        <v>2</v>
      </c>
      <c r="Y21" s="176"/>
      <c r="Z21" s="143"/>
      <c r="AA21" s="146"/>
      <c r="AB21" s="179">
        <v>2</v>
      </c>
      <c r="AC21" s="143"/>
      <c r="AD21" s="163"/>
      <c r="AE21" s="143"/>
      <c r="AF21" s="175"/>
      <c r="AG21" s="176"/>
      <c r="AH21" s="180"/>
      <c r="AI21" s="146"/>
      <c r="AN21" s="232" t="s">
        <v>263</v>
      </c>
      <c r="AO21" s="233">
        <f t="shared" si="2"/>
        <v>0</v>
      </c>
    </row>
    <row r="22" spans="1:41">
      <c r="A22" s="111">
        <v>16</v>
      </c>
      <c r="B22" s="142" t="str">
        <f>IF(F22="","",基本情報!$C$8)</f>
        <v/>
      </c>
      <c r="C22" s="142"/>
      <c r="D22" s="142"/>
      <c r="E22" s="142"/>
      <c r="F22" s="142"/>
      <c r="G22" s="142" t="str">
        <f t="shared" si="0"/>
        <v/>
      </c>
      <c r="H22" s="142" t="str">
        <f t="shared" si="1"/>
        <v/>
      </c>
      <c r="I22" s="142"/>
      <c r="J22" s="142"/>
      <c r="K22" s="142">
        <v>1</v>
      </c>
      <c r="L22" s="188"/>
      <c r="M22" s="142"/>
      <c r="N22" s="142"/>
      <c r="O22" s="142" t="str">
        <f>基本情報!$C$4</f>
        <v>島根</v>
      </c>
      <c r="P22" s="168"/>
      <c r="Q22" s="169"/>
      <c r="R22" s="170"/>
      <c r="S22" s="171"/>
      <c r="T22" s="172">
        <v>2</v>
      </c>
      <c r="U22" s="169"/>
      <c r="V22" s="170"/>
      <c r="W22" s="173"/>
      <c r="X22" s="168">
        <v>2</v>
      </c>
      <c r="Y22" s="169"/>
      <c r="Z22" s="142"/>
      <c r="AA22" s="145"/>
      <c r="AB22" s="173">
        <v>2</v>
      </c>
      <c r="AC22" s="142"/>
      <c r="AD22" s="170"/>
      <c r="AE22" s="142"/>
      <c r="AF22" s="168"/>
      <c r="AG22" s="169"/>
      <c r="AH22" s="174"/>
      <c r="AI22" s="145"/>
      <c r="AN22" s="232" t="s">
        <v>253</v>
      </c>
      <c r="AO22" s="233">
        <f t="shared" si="2"/>
        <v>0</v>
      </c>
    </row>
    <row r="23" spans="1:41">
      <c r="A23" s="110">
        <v>17</v>
      </c>
      <c r="B23" s="143" t="str">
        <f>IF(F23="","",基本情報!$C$8)</f>
        <v/>
      </c>
      <c r="C23" s="143"/>
      <c r="D23" s="143"/>
      <c r="E23" s="143"/>
      <c r="F23" s="143"/>
      <c r="G23" s="143" t="str">
        <f t="shared" si="0"/>
        <v/>
      </c>
      <c r="H23" s="143" t="str">
        <f t="shared" si="1"/>
        <v/>
      </c>
      <c r="I23" s="143"/>
      <c r="J23" s="143"/>
      <c r="K23" s="143">
        <v>1</v>
      </c>
      <c r="L23" s="189"/>
      <c r="M23" s="143"/>
      <c r="N23" s="143"/>
      <c r="O23" s="143" t="str">
        <f>基本情報!$C$4</f>
        <v>島根</v>
      </c>
      <c r="P23" s="175"/>
      <c r="Q23" s="176"/>
      <c r="R23" s="163"/>
      <c r="S23" s="177"/>
      <c r="T23" s="178">
        <v>2</v>
      </c>
      <c r="U23" s="176"/>
      <c r="V23" s="163"/>
      <c r="W23" s="179"/>
      <c r="X23" s="175">
        <v>2</v>
      </c>
      <c r="Y23" s="176"/>
      <c r="Z23" s="143"/>
      <c r="AA23" s="146"/>
      <c r="AB23" s="179">
        <v>2</v>
      </c>
      <c r="AC23" s="143"/>
      <c r="AD23" s="163"/>
      <c r="AE23" s="143"/>
      <c r="AF23" s="175"/>
      <c r="AG23" s="176"/>
      <c r="AH23" s="180"/>
      <c r="AI23" s="146"/>
      <c r="AN23" s="232" t="s">
        <v>287</v>
      </c>
      <c r="AO23" s="233">
        <f t="shared" si="2"/>
        <v>0</v>
      </c>
    </row>
    <row r="24" spans="1:41">
      <c r="A24" s="111">
        <v>18</v>
      </c>
      <c r="B24" s="142" t="str">
        <f>IF(F24="","",基本情報!$C$8)</f>
        <v/>
      </c>
      <c r="C24" s="142"/>
      <c r="D24" s="142"/>
      <c r="E24" s="142"/>
      <c r="F24" s="142"/>
      <c r="G24" s="142" t="str">
        <f t="shared" si="0"/>
        <v/>
      </c>
      <c r="H24" s="142" t="str">
        <f t="shared" si="1"/>
        <v/>
      </c>
      <c r="I24" s="142"/>
      <c r="J24" s="142"/>
      <c r="K24" s="142">
        <v>1</v>
      </c>
      <c r="L24" s="188"/>
      <c r="M24" s="142"/>
      <c r="N24" s="142"/>
      <c r="O24" s="142" t="str">
        <f>基本情報!$C$4</f>
        <v>島根</v>
      </c>
      <c r="P24" s="168"/>
      <c r="Q24" s="169"/>
      <c r="R24" s="170"/>
      <c r="S24" s="171"/>
      <c r="T24" s="172">
        <v>2</v>
      </c>
      <c r="U24" s="169"/>
      <c r="V24" s="170"/>
      <c r="W24" s="173"/>
      <c r="X24" s="168">
        <v>2</v>
      </c>
      <c r="Y24" s="169"/>
      <c r="Z24" s="142"/>
      <c r="AA24" s="145"/>
      <c r="AB24" s="173">
        <v>2</v>
      </c>
      <c r="AC24" s="142"/>
      <c r="AD24" s="170"/>
      <c r="AE24" s="142"/>
      <c r="AF24" s="168"/>
      <c r="AG24" s="169"/>
      <c r="AH24" s="174"/>
      <c r="AI24" s="145"/>
      <c r="AN24" s="232" t="s">
        <v>254</v>
      </c>
      <c r="AO24" s="233">
        <f t="shared" si="2"/>
        <v>0</v>
      </c>
    </row>
    <row r="25" spans="1:41">
      <c r="A25" s="110">
        <v>19</v>
      </c>
      <c r="B25" s="143" t="str">
        <f>IF(F25="","",基本情報!$C$8)</f>
        <v/>
      </c>
      <c r="C25" s="143"/>
      <c r="D25" s="143"/>
      <c r="E25" s="143"/>
      <c r="F25" s="143"/>
      <c r="G25" s="143" t="str">
        <f t="shared" ref="G25:G71" si="3">IF(F25="","",ASC(PHONETIC(F25)))</f>
        <v/>
      </c>
      <c r="H25" s="143" t="str">
        <f t="shared" ref="H25:H73" si="4">IF(F25="","",F25)</f>
        <v/>
      </c>
      <c r="I25" s="143"/>
      <c r="J25" s="143"/>
      <c r="K25" s="143">
        <v>1</v>
      </c>
      <c r="L25" s="143"/>
      <c r="M25" s="143"/>
      <c r="N25" s="143"/>
      <c r="O25" s="143" t="str">
        <f>基本情報!$C$4</f>
        <v>島根</v>
      </c>
      <c r="P25" s="175"/>
      <c r="Q25" s="176"/>
      <c r="R25" s="163"/>
      <c r="S25" s="177"/>
      <c r="T25" s="178">
        <v>2</v>
      </c>
      <c r="U25" s="176"/>
      <c r="V25" s="163"/>
      <c r="W25" s="179"/>
      <c r="X25" s="175">
        <v>2</v>
      </c>
      <c r="Y25" s="176"/>
      <c r="Z25" s="143"/>
      <c r="AA25" s="146"/>
      <c r="AB25" s="179">
        <v>2</v>
      </c>
      <c r="AC25" s="143"/>
      <c r="AD25" s="163"/>
      <c r="AE25" s="143"/>
      <c r="AF25" s="175"/>
      <c r="AG25" s="176"/>
      <c r="AH25" s="180"/>
      <c r="AI25" s="146"/>
      <c r="AN25" s="232" t="s">
        <v>288</v>
      </c>
      <c r="AO25" s="233">
        <f t="shared" si="2"/>
        <v>0</v>
      </c>
    </row>
    <row r="26" spans="1:41">
      <c r="A26" s="111">
        <v>20</v>
      </c>
      <c r="B26" s="142" t="str">
        <f>IF(F26="","",基本情報!$C$8)</f>
        <v/>
      </c>
      <c r="C26" s="142"/>
      <c r="D26" s="142"/>
      <c r="E26" s="142"/>
      <c r="F26" s="142"/>
      <c r="G26" s="142" t="str">
        <f t="shared" si="3"/>
        <v/>
      </c>
      <c r="H26" s="142" t="str">
        <f t="shared" si="4"/>
        <v/>
      </c>
      <c r="I26" s="142"/>
      <c r="J26" s="142"/>
      <c r="K26" s="142">
        <v>1</v>
      </c>
      <c r="L26" s="142"/>
      <c r="M26" s="142"/>
      <c r="N26" s="142"/>
      <c r="O26" s="142" t="str">
        <f>基本情報!$C$4</f>
        <v>島根</v>
      </c>
      <c r="P26" s="168"/>
      <c r="Q26" s="169"/>
      <c r="R26" s="170"/>
      <c r="S26" s="171"/>
      <c r="T26" s="172">
        <v>2</v>
      </c>
      <c r="U26" s="169"/>
      <c r="V26" s="170"/>
      <c r="W26" s="173"/>
      <c r="X26" s="168">
        <v>2</v>
      </c>
      <c r="Y26" s="169"/>
      <c r="Z26" s="142"/>
      <c r="AA26" s="145"/>
      <c r="AB26" s="173">
        <v>2</v>
      </c>
      <c r="AC26" s="142"/>
      <c r="AD26" s="170"/>
      <c r="AE26" s="142"/>
      <c r="AF26" s="168"/>
      <c r="AG26" s="169"/>
      <c r="AH26" s="174"/>
      <c r="AI26" s="145"/>
      <c r="AN26" s="232" t="s">
        <v>255</v>
      </c>
      <c r="AO26" s="233">
        <f t="shared" si="2"/>
        <v>0</v>
      </c>
    </row>
    <row r="27" spans="1:41">
      <c r="A27" s="110">
        <v>21</v>
      </c>
      <c r="B27" s="143" t="str">
        <f>IF(F27="","",基本情報!$C$8)</f>
        <v/>
      </c>
      <c r="C27" s="143"/>
      <c r="D27" s="143"/>
      <c r="E27" s="143"/>
      <c r="F27" s="143"/>
      <c r="G27" s="143" t="str">
        <f t="shared" si="3"/>
        <v/>
      </c>
      <c r="H27" s="143" t="str">
        <f t="shared" si="4"/>
        <v/>
      </c>
      <c r="I27" s="143"/>
      <c r="J27" s="143"/>
      <c r="K27" s="143">
        <v>1</v>
      </c>
      <c r="L27" s="143"/>
      <c r="M27" s="143"/>
      <c r="N27" s="143"/>
      <c r="O27" s="143" t="str">
        <f>基本情報!$C$4</f>
        <v>島根</v>
      </c>
      <c r="P27" s="175"/>
      <c r="Q27" s="176"/>
      <c r="R27" s="163"/>
      <c r="S27" s="177"/>
      <c r="T27" s="178">
        <v>2</v>
      </c>
      <c r="U27" s="176"/>
      <c r="V27" s="163"/>
      <c r="W27" s="179"/>
      <c r="X27" s="175">
        <v>2</v>
      </c>
      <c r="Y27" s="176"/>
      <c r="Z27" s="143"/>
      <c r="AA27" s="146"/>
      <c r="AB27" s="179">
        <v>2</v>
      </c>
      <c r="AC27" s="143"/>
      <c r="AD27" s="163"/>
      <c r="AE27" s="143"/>
      <c r="AF27" s="175"/>
      <c r="AG27" s="176"/>
      <c r="AH27" s="180"/>
      <c r="AI27" s="146"/>
      <c r="AN27" s="232" t="s">
        <v>256</v>
      </c>
      <c r="AO27" s="233">
        <f t="shared" si="2"/>
        <v>0</v>
      </c>
    </row>
    <row r="28" spans="1:41">
      <c r="A28" s="111">
        <v>22</v>
      </c>
      <c r="B28" s="142" t="str">
        <f>IF(F28="","",基本情報!$C$8)</f>
        <v/>
      </c>
      <c r="C28" s="142"/>
      <c r="D28" s="142"/>
      <c r="E28" s="142"/>
      <c r="F28" s="142"/>
      <c r="G28" s="142" t="str">
        <f t="shared" si="3"/>
        <v/>
      </c>
      <c r="H28" s="142" t="str">
        <f t="shared" si="4"/>
        <v/>
      </c>
      <c r="I28" s="142"/>
      <c r="J28" s="142"/>
      <c r="K28" s="142">
        <v>1</v>
      </c>
      <c r="L28" s="142"/>
      <c r="M28" s="142"/>
      <c r="N28" s="142"/>
      <c r="O28" s="142" t="str">
        <f>基本情報!$C$4</f>
        <v>島根</v>
      </c>
      <c r="P28" s="168"/>
      <c r="Q28" s="169"/>
      <c r="R28" s="170"/>
      <c r="S28" s="171"/>
      <c r="T28" s="172">
        <v>2</v>
      </c>
      <c r="U28" s="169"/>
      <c r="V28" s="170"/>
      <c r="W28" s="173"/>
      <c r="X28" s="168">
        <v>2</v>
      </c>
      <c r="Y28" s="169"/>
      <c r="Z28" s="142"/>
      <c r="AA28" s="145"/>
      <c r="AB28" s="173">
        <v>2</v>
      </c>
      <c r="AC28" s="142"/>
      <c r="AD28" s="170"/>
      <c r="AE28" s="142"/>
      <c r="AF28" s="168"/>
      <c r="AG28" s="169"/>
      <c r="AH28" s="174"/>
      <c r="AI28" s="145"/>
      <c r="AN28" s="232" t="s">
        <v>289</v>
      </c>
      <c r="AO28" s="233">
        <f t="shared" si="2"/>
        <v>0</v>
      </c>
    </row>
    <row r="29" spans="1:41">
      <c r="A29" s="110">
        <v>23</v>
      </c>
      <c r="B29" s="143" t="str">
        <f>IF(F29="","",基本情報!$C$8)</f>
        <v/>
      </c>
      <c r="C29" s="143"/>
      <c r="D29" s="143"/>
      <c r="E29" s="143"/>
      <c r="F29" s="143"/>
      <c r="G29" s="143" t="str">
        <f t="shared" si="3"/>
        <v/>
      </c>
      <c r="H29" s="143" t="str">
        <f t="shared" si="4"/>
        <v/>
      </c>
      <c r="I29" s="143"/>
      <c r="J29" s="143"/>
      <c r="K29" s="143">
        <v>1</v>
      </c>
      <c r="L29" s="143"/>
      <c r="M29" s="143"/>
      <c r="N29" s="143"/>
      <c r="O29" s="143" t="str">
        <f>基本情報!$C$4</f>
        <v>島根</v>
      </c>
      <c r="P29" s="175"/>
      <c r="Q29" s="176"/>
      <c r="R29" s="163"/>
      <c r="S29" s="177"/>
      <c r="T29" s="178">
        <v>2</v>
      </c>
      <c r="U29" s="176"/>
      <c r="V29" s="163"/>
      <c r="W29" s="179"/>
      <c r="X29" s="175">
        <v>2</v>
      </c>
      <c r="Y29" s="176"/>
      <c r="Z29" s="143"/>
      <c r="AA29" s="146"/>
      <c r="AB29" s="179">
        <v>2</v>
      </c>
      <c r="AC29" s="143"/>
      <c r="AD29" s="163"/>
      <c r="AE29" s="143"/>
      <c r="AF29" s="175"/>
      <c r="AG29" s="176"/>
      <c r="AH29" s="180"/>
      <c r="AI29" s="146"/>
      <c r="AN29" s="232" t="s">
        <v>257</v>
      </c>
      <c r="AO29" s="233">
        <f t="shared" si="2"/>
        <v>0</v>
      </c>
    </row>
    <row r="30" spans="1:41">
      <c r="A30" s="111">
        <v>24</v>
      </c>
      <c r="B30" s="142" t="str">
        <f>IF(F30="","",基本情報!$C$8)</f>
        <v/>
      </c>
      <c r="C30" s="142"/>
      <c r="D30" s="142"/>
      <c r="E30" s="142"/>
      <c r="F30" s="142"/>
      <c r="G30" s="142" t="str">
        <f t="shared" si="3"/>
        <v/>
      </c>
      <c r="H30" s="142" t="str">
        <f t="shared" si="4"/>
        <v/>
      </c>
      <c r="I30" s="142"/>
      <c r="J30" s="142"/>
      <c r="K30" s="142">
        <v>1</v>
      </c>
      <c r="L30" s="142"/>
      <c r="M30" s="142"/>
      <c r="N30" s="142"/>
      <c r="O30" s="142" t="str">
        <f>基本情報!$C$4</f>
        <v>島根</v>
      </c>
      <c r="P30" s="168"/>
      <c r="Q30" s="169"/>
      <c r="R30" s="170"/>
      <c r="S30" s="171"/>
      <c r="T30" s="172">
        <v>2</v>
      </c>
      <c r="U30" s="169"/>
      <c r="V30" s="170"/>
      <c r="W30" s="173"/>
      <c r="X30" s="168">
        <v>2</v>
      </c>
      <c r="Y30" s="169"/>
      <c r="Z30" s="142"/>
      <c r="AA30" s="145"/>
      <c r="AB30" s="173">
        <v>2</v>
      </c>
      <c r="AC30" s="142"/>
      <c r="AD30" s="170"/>
      <c r="AE30" s="142"/>
      <c r="AF30" s="168"/>
      <c r="AG30" s="169"/>
      <c r="AH30" s="174"/>
      <c r="AI30" s="145"/>
      <c r="AN30" s="232" t="s">
        <v>290</v>
      </c>
      <c r="AO30" s="233">
        <f t="shared" si="2"/>
        <v>0</v>
      </c>
    </row>
    <row r="31" spans="1:41">
      <c r="A31" s="110">
        <v>25</v>
      </c>
      <c r="B31" s="143" t="str">
        <f>IF(F31="","",基本情報!$C$8)</f>
        <v/>
      </c>
      <c r="C31" s="143"/>
      <c r="D31" s="143"/>
      <c r="E31" s="143"/>
      <c r="F31" s="143"/>
      <c r="G31" s="143" t="str">
        <f t="shared" si="3"/>
        <v/>
      </c>
      <c r="H31" s="143" t="str">
        <f t="shared" si="4"/>
        <v/>
      </c>
      <c r="I31" s="143"/>
      <c r="J31" s="143"/>
      <c r="K31" s="143">
        <v>1</v>
      </c>
      <c r="L31" s="143"/>
      <c r="M31" s="143"/>
      <c r="N31" s="143"/>
      <c r="O31" s="143" t="str">
        <f>基本情報!$C$4</f>
        <v>島根</v>
      </c>
      <c r="P31" s="175"/>
      <c r="Q31" s="176"/>
      <c r="R31" s="163"/>
      <c r="S31" s="177"/>
      <c r="T31" s="178">
        <v>2</v>
      </c>
      <c r="U31" s="176"/>
      <c r="V31" s="163"/>
      <c r="W31" s="179"/>
      <c r="X31" s="175">
        <v>2</v>
      </c>
      <c r="Y31" s="176"/>
      <c r="Z31" s="143"/>
      <c r="AA31" s="146"/>
      <c r="AB31" s="179">
        <v>2</v>
      </c>
      <c r="AC31" s="143"/>
      <c r="AD31" s="163"/>
      <c r="AE31" s="143"/>
      <c r="AF31" s="175"/>
      <c r="AG31" s="176"/>
      <c r="AH31" s="180"/>
      <c r="AI31" s="146"/>
      <c r="AN31" s="232" t="s">
        <v>291</v>
      </c>
      <c r="AO31" s="233">
        <f t="shared" si="2"/>
        <v>0</v>
      </c>
    </row>
    <row r="32" spans="1:41">
      <c r="A32" s="111">
        <v>26</v>
      </c>
      <c r="B32" s="142" t="str">
        <f>IF(F32="","",基本情報!$C$8)</f>
        <v/>
      </c>
      <c r="C32" s="142"/>
      <c r="D32" s="142"/>
      <c r="E32" s="142"/>
      <c r="F32" s="142"/>
      <c r="G32" s="142" t="str">
        <f t="shared" si="3"/>
        <v/>
      </c>
      <c r="H32" s="142" t="str">
        <f t="shared" si="4"/>
        <v/>
      </c>
      <c r="I32" s="142"/>
      <c r="J32" s="142"/>
      <c r="K32" s="142">
        <v>1</v>
      </c>
      <c r="L32" s="142"/>
      <c r="M32" s="142"/>
      <c r="N32" s="142"/>
      <c r="O32" s="142" t="str">
        <f>基本情報!$C$4</f>
        <v>島根</v>
      </c>
      <c r="P32" s="168"/>
      <c r="Q32" s="169"/>
      <c r="R32" s="170"/>
      <c r="S32" s="171"/>
      <c r="T32" s="172">
        <v>2</v>
      </c>
      <c r="U32" s="169"/>
      <c r="V32" s="170"/>
      <c r="W32" s="173"/>
      <c r="X32" s="168">
        <v>2</v>
      </c>
      <c r="Y32" s="169"/>
      <c r="Z32" s="142"/>
      <c r="AA32" s="145"/>
      <c r="AB32" s="173">
        <v>2</v>
      </c>
      <c r="AC32" s="142"/>
      <c r="AD32" s="170"/>
      <c r="AE32" s="142"/>
      <c r="AF32" s="168"/>
      <c r="AG32" s="169"/>
      <c r="AH32" s="174"/>
      <c r="AI32" s="145"/>
      <c r="AN32" s="232" t="s">
        <v>258</v>
      </c>
      <c r="AO32" s="233">
        <f t="shared" si="2"/>
        <v>0</v>
      </c>
    </row>
    <row r="33" spans="1:41">
      <c r="A33" s="110">
        <v>27</v>
      </c>
      <c r="B33" s="143" t="str">
        <f>IF(F33="","",基本情報!$C$8)</f>
        <v/>
      </c>
      <c r="C33" s="143"/>
      <c r="D33" s="143"/>
      <c r="E33" s="143"/>
      <c r="F33" s="143"/>
      <c r="G33" s="143" t="str">
        <f t="shared" si="3"/>
        <v/>
      </c>
      <c r="H33" s="143" t="str">
        <f t="shared" si="4"/>
        <v/>
      </c>
      <c r="I33" s="143"/>
      <c r="J33" s="143"/>
      <c r="K33" s="143">
        <v>1</v>
      </c>
      <c r="L33" s="143"/>
      <c r="M33" s="143"/>
      <c r="N33" s="143"/>
      <c r="O33" s="143" t="str">
        <f>基本情報!$C$4</f>
        <v>島根</v>
      </c>
      <c r="P33" s="175"/>
      <c r="Q33" s="176"/>
      <c r="R33" s="163"/>
      <c r="S33" s="177"/>
      <c r="T33" s="178">
        <v>2</v>
      </c>
      <c r="U33" s="176"/>
      <c r="V33" s="163"/>
      <c r="W33" s="179"/>
      <c r="X33" s="175">
        <v>2</v>
      </c>
      <c r="Y33" s="176"/>
      <c r="Z33" s="143"/>
      <c r="AA33" s="146"/>
      <c r="AB33" s="179">
        <v>2</v>
      </c>
      <c r="AC33" s="143"/>
      <c r="AD33" s="163"/>
      <c r="AE33" s="143"/>
      <c r="AF33" s="175"/>
      <c r="AG33" s="176"/>
      <c r="AH33" s="180"/>
      <c r="AI33" s="146"/>
      <c r="AN33" s="232" t="s">
        <v>259</v>
      </c>
      <c r="AO33" s="233">
        <f t="shared" si="2"/>
        <v>0</v>
      </c>
    </row>
    <row r="34" spans="1:41">
      <c r="A34" s="111">
        <v>28</v>
      </c>
      <c r="B34" s="142" t="str">
        <f>IF(F34="","",基本情報!$C$8)</f>
        <v/>
      </c>
      <c r="C34" s="142"/>
      <c r="D34" s="142"/>
      <c r="E34" s="142"/>
      <c r="F34" s="142"/>
      <c r="G34" s="142" t="str">
        <f t="shared" si="3"/>
        <v/>
      </c>
      <c r="H34" s="142" t="str">
        <f t="shared" si="4"/>
        <v/>
      </c>
      <c r="I34" s="142"/>
      <c r="J34" s="142"/>
      <c r="K34" s="142">
        <v>1</v>
      </c>
      <c r="L34" s="142"/>
      <c r="M34" s="142"/>
      <c r="N34" s="142"/>
      <c r="O34" s="142" t="str">
        <f>基本情報!$C$4</f>
        <v>島根</v>
      </c>
      <c r="P34" s="168"/>
      <c r="Q34" s="169"/>
      <c r="R34" s="170"/>
      <c r="S34" s="171"/>
      <c r="T34" s="172">
        <v>2</v>
      </c>
      <c r="U34" s="169"/>
      <c r="V34" s="170"/>
      <c r="W34" s="173"/>
      <c r="X34" s="168">
        <v>2</v>
      </c>
      <c r="Y34" s="169"/>
      <c r="Z34" s="142"/>
      <c r="AA34" s="145"/>
      <c r="AB34" s="173">
        <v>2</v>
      </c>
      <c r="AC34" s="142"/>
      <c r="AD34" s="170"/>
      <c r="AE34" s="142"/>
      <c r="AF34" s="168"/>
      <c r="AG34" s="169"/>
      <c r="AH34" s="174"/>
      <c r="AI34" s="145"/>
      <c r="AN34" s="197" t="s">
        <v>166</v>
      </c>
      <c r="AO34" s="1">
        <f>SUM(AO7:AO33)</f>
        <v>0</v>
      </c>
    </row>
    <row r="35" spans="1:41">
      <c r="A35" s="110">
        <v>29</v>
      </c>
      <c r="B35" s="143" t="str">
        <f>IF(F35="","",基本情報!$C$8)</f>
        <v/>
      </c>
      <c r="C35" s="143"/>
      <c r="D35" s="143"/>
      <c r="E35" s="143"/>
      <c r="F35" s="143"/>
      <c r="G35" s="143" t="str">
        <f t="shared" si="3"/>
        <v/>
      </c>
      <c r="H35" s="143" t="str">
        <f t="shared" si="4"/>
        <v/>
      </c>
      <c r="I35" s="143"/>
      <c r="J35" s="143"/>
      <c r="K35" s="143">
        <v>1</v>
      </c>
      <c r="L35" s="143"/>
      <c r="M35" s="143"/>
      <c r="N35" s="143"/>
      <c r="O35" s="143" t="str">
        <f>基本情報!$C$4</f>
        <v>島根</v>
      </c>
      <c r="P35" s="175"/>
      <c r="Q35" s="176"/>
      <c r="R35" s="163"/>
      <c r="S35" s="177"/>
      <c r="T35" s="178">
        <v>2</v>
      </c>
      <c r="U35" s="176"/>
      <c r="V35" s="163"/>
      <c r="W35" s="179"/>
      <c r="X35" s="175">
        <v>2</v>
      </c>
      <c r="Y35" s="176"/>
      <c r="Z35" s="143"/>
      <c r="AA35" s="146"/>
      <c r="AB35" s="179">
        <v>2</v>
      </c>
      <c r="AC35" s="143"/>
      <c r="AD35" s="163"/>
      <c r="AE35" s="143"/>
      <c r="AF35" s="175"/>
      <c r="AG35" s="176"/>
      <c r="AH35" s="180"/>
      <c r="AI35" s="146"/>
    </row>
    <row r="36" spans="1:41">
      <c r="A36" s="111">
        <v>30</v>
      </c>
      <c r="B36" s="142" t="str">
        <f>IF(F36="","",基本情報!$C$8)</f>
        <v/>
      </c>
      <c r="C36" s="142"/>
      <c r="D36" s="142"/>
      <c r="E36" s="142"/>
      <c r="F36" s="142"/>
      <c r="G36" s="142" t="str">
        <f t="shared" si="3"/>
        <v/>
      </c>
      <c r="H36" s="142" t="str">
        <f t="shared" si="4"/>
        <v/>
      </c>
      <c r="I36" s="142"/>
      <c r="J36" s="142"/>
      <c r="K36" s="142">
        <v>1</v>
      </c>
      <c r="L36" s="142"/>
      <c r="M36" s="142"/>
      <c r="N36" s="142"/>
      <c r="O36" s="142" t="str">
        <f>基本情報!$C$4</f>
        <v>島根</v>
      </c>
      <c r="P36" s="168"/>
      <c r="Q36" s="169"/>
      <c r="R36" s="170"/>
      <c r="S36" s="171"/>
      <c r="T36" s="172">
        <v>2</v>
      </c>
      <c r="U36" s="169"/>
      <c r="V36" s="170"/>
      <c r="W36" s="173"/>
      <c r="X36" s="168">
        <v>2</v>
      </c>
      <c r="Y36" s="169"/>
      <c r="Z36" s="142"/>
      <c r="AA36" s="145"/>
      <c r="AB36" s="173">
        <v>2</v>
      </c>
      <c r="AC36" s="142"/>
      <c r="AD36" s="170"/>
      <c r="AE36" s="142"/>
      <c r="AF36" s="168"/>
      <c r="AG36" s="169"/>
      <c r="AH36" s="174"/>
      <c r="AI36" s="145"/>
    </row>
    <row r="37" spans="1:41">
      <c r="A37" s="110">
        <v>31</v>
      </c>
      <c r="B37" s="143" t="str">
        <f>IF(F37="","",基本情報!$C$8)</f>
        <v/>
      </c>
      <c r="C37" s="143"/>
      <c r="D37" s="143"/>
      <c r="E37" s="143"/>
      <c r="F37" s="143"/>
      <c r="G37" s="143" t="str">
        <f t="shared" si="3"/>
        <v/>
      </c>
      <c r="H37" s="143" t="str">
        <f t="shared" si="4"/>
        <v/>
      </c>
      <c r="I37" s="143"/>
      <c r="J37" s="143"/>
      <c r="K37" s="143">
        <v>1</v>
      </c>
      <c r="L37" s="143"/>
      <c r="M37" s="143"/>
      <c r="N37" s="143"/>
      <c r="O37" s="143" t="str">
        <f>基本情報!$C$4</f>
        <v>島根</v>
      </c>
      <c r="P37" s="175"/>
      <c r="Q37" s="176"/>
      <c r="R37" s="163"/>
      <c r="S37" s="177"/>
      <c r="T37" s="178">
        <v>2</v>
      </c>
      <c r="U37" s="176"/>
      <c r="V37" s="163"/>
      <c r="W37" s="179"/>
      <c r="X37" s="175">
        <v>2</v>
      </c>
      <c r="Y37" s="176"/>
      <c r="Z37" s="143"/>
      <c r="AA37" s="146"/>
      <c r="AB37" s="179">
        <v>2</v>
      </c>
      <c r="AC37" s="143"/>
      <c r="AD37" s="163"/>
      <c r="AE37" s="143"/>
      <c r="AF37" s="175"/>
      <c r="AG37" s="176"/>
      <c r="AH37" s="180"/>
      <c r="AI37" s="146"/>
    </row>
    <row r="38" spans="1:41">
      <c r="A38" s="111">
        <v>32</v>
      </c>
      <c r="B38" s="142" t="str">
        <f>IF(F38="","",基本情報!$C$8)</f>
        <v/>
      </c>
      <c r="C38" s="142"/>
      <c r="D38" s="142"/>
      <c r="E38" s="142"/>
      <c r="F38" s="142"/>
      <c r="G38" s="142" t="str">
        <f t="shared" si="3"/>
        <v/>
      </c>
      <c r="H38" s="142" t="str">
        <f t="shared" si="4"/>
        <v/>
      </c>
      <c r="I38" s="142"/>
      <c r="J38" s="142"/>
      <c r="K38" s="142">
        <v>1</v>
      </c>
      <c r="L38" s="142"/>
      <c r="M38" s="142"/>
      <c r="N38" s="142"/>
      <c r="O38" s="142" t="str">
        <f>基本情報!$C$4</f>
        <v>島根</v>
      </c>
      <c r="P38" s="168"/>
      <c r="Q38" s="169"/>
      <c r="R38" s="170"/>
      <c r="S38" s="171"/>
      <c r="T38" s="172">
        <v>2</v>
      </c>
      <c r="U38" s="169"/>
      <c r="V38" s="170"/>
      <c r="W38" s="173"/>
      <c r="X38" s="168">
        <v>2</v>
      </c>
      <c r="Y38" s="169"/>
      <c r="Z38" s="142"/>
      <c r="AA38" s="145"/>
      <c r="AB38" s="173">
        <v>2</v>
      </c>
      <c r="AC38" s="142"/>
      <c r="AD38" s="170"/>
      <c r="AE38" s="142"/>
      <c r="AF38" s="168"/>
      <c r="AG38" s="169"/>
      <c r="AH38" s="174"/>
      <c r="AI38" s="145"/>
    </row>
    <row r="39" spans="1:41">
      <c r="A39" s="110">
        <v>33</v>
      </c>
      <c r="B39" s="143" t="str">
        <f>IF(F39="","",基本情報!$C$8)</f>
        <v/>
      </c>
      <c r="C39" s="143"/>
      <c r="D39" s="143"/>
      <c r="E39" s="143"/>
      <c r="F39" s="143"/>
      <c r="G39" s="143" t="str">
        <f t="shared" si="3"/>
        <v/>
      </c>
      <c r="H39" s="143" t="str">
        <f t="shared" si="4"/>
        <v/>
      </c>
      <c r="I39" s="143"/>
      <c r="J39" s="143"/>
      <c r="K39" s="143">
        <v>1</v>
      </c>
      <c r="L39" s="143"/>
      <c r="M39" s="143"/>
      <c r="N39" s="143"/>
      <c r="O39" s="143" t="str">
        <f>基本情報!$C$4</f>
        <v>島根</v>
      </c>
      <c r="P39" s="175"/>
      <c r="Q39" s="176"/>
      <c r="R39" s="163"/>
      <c r="S39" s="177"/>
      <c r="T39" s="178">
        <v>2</v>
      </c>
      <c r="U39" s="176"/>
      <c r="V39" s="163"/>
      <c r="W39" s="179"/>
      <c r="X39" s="175">
        <v>2</v>
      </c>
      <c r="Y39" s="176"/>
      <c r="Z39" s="143"/>
      <c r="AA39" s="146"/>
      <c r="AB39" s="179">
        <v>2</v>
      </c>
      <c r="AC39" s="143"/>
      <c r="AD39" s="163"/>
      <c r="AE39" s="143"/>
      <c r="AF39" s="175"/>
      <c r="AG39" s="176"/>
      <c r="AH39" s="180"/>
      <c r="AI39" s="146"/>
    </row>
    <row r="40" spans="1:41">
      <c r="A40" s="111">
        <v>34</v>
      </c>
      <c r="B40" s="142" t="str">
        <f>IF(F40="","",基本情報!$C$8)</f>
        <v/>
      </c>
      <c r="C40" s="142"/>
      <c r="D40" s="142"/>
      <c r="E40" s="142"/>
      <c r="F40" s="142"/>
      <c r="G40" s="142" t="str">
        <f t="shared" si="3"/>
        <v/>
      </c>
      <c r="H40" s="142" t="str">
        <f t="shared" si="4"/>
        <v/>
      </c>
      <c r="I40" s="142"/>
      <c r="J40" s="142"/>
      <c r="K40" s="142">
        <v>1</v>
      </c>
      <c r="L40" s="142"/>
      <c r="M40" s="142"/>
      <c r="N40" s="142"/>
      <c r="O40" s="142" t="str">
        <f>基本情報!$C$4</f>
        <v>島根</v>
      </c>
      <c r="P40" s="168"/>
      <c r="Q40" s="169"/>
      <c r="R40" s="170"/>
      <c r="S40" s="171"/>
      <c r="T40" s="172">
        <v>2</v>
      </c>
      <c r="U40" s="169"/>
      <c r="V40" s="170"/>
      <c r="W40" s="173"/>
      <c r="X40" s="168">
        <v>2</v>
      </c>
      <c r="Y40" s="169"/>
      <c r="Z40" s="142"/>
      <c r="AA40" s="145"/>
      <c r="AB40" s="173">
        <v>2</v>
      </c>
      <c r="AC40" s="142"/>
      <c r="AD40" s="170"/>
      <c r="AE40" s="142"/>
      <c r="AF40" s="168"/>
      <c r="AG40" s="169"/>
      <c r="AH40" s="174"/>
      <c r="AI40" s="145"/>
    </row>
    <row r="41" spans="1:41">
      <c r="A41" s="110">
        <v>35</v>
      </c>
      <c r="B41" s="143" t="str">
        <f>IF(F41="","",基本情報!$C$8)</f>
        <v/>
      </c>
      <c r="C41" s="143"/>
      <c r="D41" s="143"/>
      <c r="E41" s="143"/>
      <c r="F41" s="143"/>
      <c r="G41" s="143" t="str">
        <f t="shared" si="3"/>
        <v/>
      </c>
      <c r="H41" s="143" t="str">
        <f t="shared" si="4"/>
        <v/>
      </c>
      <c r="I41" s="143"/>
      <c r="J41" s="143"/>
      <c r="K41" s="143">
        <v>1</v>
      </c>
      <c r="L41" s="143"/>
      <c r="M41" s="143"/>
      <c r="N41" s="143"/>
      <c r="O41" s="143" t="str">
        <f>基本情報!$C$4</f>
        <v>島根</v>
      </c>
      <c r="P41" s="175"/>
      <c r="Q41" s="176"/>
      <c r="R41" s="163"/>
      <c r="S41" s="177"/>
      <c r="T41" s="178">
        <v>2</v>
      </c>
      <c r="U41" s="176"/>
      <c r="V41" s="163"/>
      <c r="W41" s="179"/>
      <c r="X41" s="175">
        <v>2</v>
      </c>
      <c r="Y41" s="176"/>
      <c r="Z41" s="143"/>
      <c r="AA41" s="146"/>
      <c r="AB41" s="179">
        <v>2</v>
      </c>
      <c r="AC41" s="143"/>
      <c r="AD41" s="163"/>
      <c r="AE41" s="143"/>
      <c r="AF41" s="175"/>
      <c r="AG41" s="176"/>
      <c r="AH41" s="180"/>
      <c r="AI41" s="146"/>
    </row>
    <row r="42" spans="1:41">
      <c r="A42" s="111">
        <v>36</v>
      </c>
      <c r="B42" s="142" t="str">
        <f>IF(F42="","",基本情報!$C$8)</f>
        <v/>
      </c>
      <c r="C42" s="142"/>
      <c r="D42" s="142"/>
      <c r="E42" s="142"/>
      <c r="F42" s="142"/>
      <c r="G42" s="142" t="str">
        <f t="shared" si="3"/>
        <v/>
      </c>
      <c r="H42" s="142" t="str">
        <f t="shared" si="4"/>
        <v/>
      </c>
      <c r="I42" s="142"/>
      <c r="J42" s="142"/>
      <c r="K42" s="142">
        <v>1</v>
      </c>
      <c r="L42" s="142"/>
      <c r="M42" s="142"/>
      <c r="N42" s="142"/>
      <c r="O42" s="142" t="str">
        <f>基本情報!$C$4</f>
        <v>島根</v>
      </c>
      <c r="P42" s="168"/>
      <c r="Q42" s="169"/>
      <c r="R42" s="170"/>
      <c r="S42" s="171"/>
      <c r="T42" s="172">
        <v>2</v>
      </c>
      <c r="U42" s="169"/>
      <c r="V42" s="170"/>
      <c r="W42" s="173"/>
      <c r="X42" s="168">
        <v>2</v>
      </c>
      <c r="Y42" s="169"/>
      <c r="Z42" s="142"/>
      <c r="AA42" s="145"/>
      <c r="AB42" s="173">
        <v>2</v>
      </c>
      <c r="AC42" s="142"/>
      <c r="AD42" s="170"/>
      <c r="AE42" s="142"/>
      <c r="AF42" s="168"/>
      <c r="AG42" s="169"/>
      <c r="AH42" s="174"/>
      <c r="AI42" s="145"/>
    </row>
    <row r="43" spans="1:41">
      <c r="A43" s="110">
        <v>37</v>
      </c>
      <c r="B43" s="143" t="str">
        <f>IF(F43="","",基本情報!$C$8)</f>
        <v/>
      </c>
      <c r="C43" s="143"/>
      <c r="D43" s="143"/>
      <c r="E43" s="143"/>
      <c r="F43" s="143"/>
      <c r="G43" s="143" t="str">
        <f t="shared" si="3"/>
        <v/>
      </c>
      <c r="H43" s="143" t="str">
        <f t="shared" si="4"/>
        <v/>
      </c>
      <c r="I43" s="143"/>
      <c r="J43" s="143"/>
      <c r="K43" s="143">
        <v>1</v>
      </c>
      <c r="L43" s="143"/>
      <c r="M43" s="143"/>
      <c r="N43" s="143"/>
      <c r="O43" s="143" t="str">
        <f>基本情報!$C$4</f>
        <v>島根</v>
      </c>
      <c r="P43" s="175"/>
      <c r="Q43" s="176"/>
      <c r="R43" s="163"/>
      <c r="S43" s="177"/>
      <c r="T43" s="178">
        <v>2</v>
      </c>
      <c r="U43" s="176"/>
      <c r="V43" s="163"/>
      <c r="W43" s="179"/>
      <c r="X43" s="175">
        <v>2</v>
      </c>
      <c r="Y43" s="176"/>
      <c r="Z43" s="143"/>
      <c r="AA43" s="146"/>
      <c r="AB43" s="179">
        <v>2</v>
      </c>
      <c r="AC43" s="143"/>
      <c r="AD43" s="163"/>
      <c r="AE43" s="143"/>
      <c r="AF43" s="175"/>
      <c r="AG43" s="176"/>
      <c r="AH43" s="180"/>
      <c r="AI43" s="146"/>
    </row>
    <row r="44" spans="1:41">
      <c r="A44" s="111">
        <v>38</v>
      </c>
      <c r="B44" s="142" t="str">
        <f>IF(F44="","",基本情報!$C$8)</f>
        <v/>
      </c>
      <c r="C44" s="142"/>
      <c r="D44" s="142"/>
      <c r="E44" s="142"/>
      <c r="F44" s="142"/>
      <c r="G44" s="142" t="str">
        <f t="shared" si="3"/>
        <v/>
      </c>
      <c r="H44" s="142" t="str">
        <f t="shared" si="4"/>
        <v/>
      </c>
      <c r="I44" s="142"/>
      <c r="J44" s="142"/>
      <c r="K44" s="142">
        <v>1</v>
      </c>
      <c r="L44" s="142"/>
      <c r="M44" s="142"/>
      <c r="N44" s="142"/>
      <c r="O44" s="142" t="str">
        <f>基本情報!$C$4</f>
        <v>島根</v>
      </c>
      <c r="P44" s="168"/>
      <c r="Q44" s="169"/>
      <c r="R44" s="170"/>
      <c r="S44" s="171"/>
      <c r="T44" s="172">
        <v>2</v>
      </c>
      <c r="U44" s="169"/>
      <c r="V44" s="170"/>
      <c r="W44" s="173"/>
      <c r="X44" s="168">
        <v>2</v>
      </c>
      <c r="Y44" s="169"/>
      <c r="Z44" s="142"/>
      <c r="AA44" s="145"/>
      <c r="AB44" s="173">
        <v>2</v>
      </c>
      <c r="AC44" s="142"/>
      <c r="AD44" s="170"/>
      <c r="AE44" s="142"/>
      <c r="AF44" s="168"/>
      <c r="AG44" s="169"/>
      <c r="AH44" s="174"/>
      <c r="AI44" s="145"/>
    </row>
    <row r="45" spans="1:41">
      <c r="A45" s="110">
        <v>39</v>
      </c>
      <c r="B45" s="143" t="str">
        <f>IF(F45="","",基本情報!$C$8)</f>
        <v/>
      </c>
      <c r="C45" s="143"/>
      <c r="D45" s="143"/>
      <c r="E45" s="143"/>
      <c r="F45" s="143"/>
      <c r="G45" s="143" t="str">
        <f t="shared" si="3"/>
        <v/>
      </c>
      <c r="H45" s="143" t="str">
        <f t="shared" si="4"/>
        <v/>
      </c>
      <c r="I45" s="143"/>
      <c r="J45" s="143"/>
      <c r="K45" s="143">
        <v>1</v>
      </c>
      <c r="L45" s="143"/>
      <c r="M45" s="143"/>
      <c r="N45" s="143"/>
      <c r="O45" s="143" t="str">
        <f>基本情報!$C$4</f>
        <v>島根</v>
      </c>
      <c r="P45" s="175"/>
      <c r="Q45" s="176"/>
      <c r="R45" s="163"/>
      <c r="S45" s="177"/>
      <c r="T45" s="178">
        <v>2</v>
      </c>
      <c r="U45" s="176"/>
      <c r="V45" s="163"/>
      <c r="W45" s="179"/>
      <c r="X45" s="175">
        <v>2</v>
      </c>
      <c r="Y45" s="176"/>
      <c r="Z45" s="143"/>
      <c r="AA45" s="146"/>
      <c r="AB45" s="179">
        <v>2</v>
      </c>
      <c r="AC45" s="143"/>
      <c r="AD45" s="163"/>
      <c r="AE45" s="143"/>
      <c r="AF45" s="175"/>
      <c r="AG45" s="176"/>
      <c r="AH45" s="180"/>
      <c r="AI45" s="146"/>
    </row>
    <row r="46" spans="1:41">
      <c r="A46" s="111">
        <v>40</v>
      </c>
      <c r="B46" s="142" t="str">
        <f>IF(F46="","",基本情報!$C$8)</f>
        <v/>
      </c>
      <c r="C46" s="142"/>
      <c r="D46" s="142"/>
      <c r="E46" s="142"/>
      <c r="F46" s="142"/>
      <c r="G46" s="142" t="str">
        <f t="shared" si="3"/>
        <v/>
      </c>
      <c r="H46" s="142" t="str">
        <f t="shared" si="4"/>
        <v/>
      </c>
      <c r="I46" s="142"/>
      <c r="J46" s="142"/>
      <c r="K46" s="142">
        <v>1</v>
      </c>
      <c r="L46" s="142"/>
      <c r="M46" s="142"/>
      <c r="N46" s="142"/>
      <c r="O46" s="142" t="str">
        <f>基本情報!$C$4</f>
        <v>島根</v>
      </c>
      <c r="P46" s="168"/>
      <c r="Q46" s="169"/>
      <c r="R46" s="170"/>
      <c r="S46" s="171"/>
      <c r="T46" s="172">
        <v>2</v>
      </c>
      <c r="U46" s="169"/>
      <c r="V46" s="170"/>
      <c r="W46" s="173"/>
      <c r="X46" s="168">
        <v>2</v>
      </c>
      <c r="Y46" s="169"/>
      <c r="Z46" s="142"/>
      <c r="AA46" s="145"/>
      <c r="AB46" s="173">
        <v>2</v>
      </c>
      <c r="AC46" s="142"/>
      <c r="AD46" s="170"/>
      <c r="AE46" s="142"/>
      <c r="AF46" s="168"/>
      <c r="AG46" s="169"/>
      <c r="AH46" s="174"/>
      <c r="AI46" s="145"/>
    </row>
    <row r="47" spans="1:41">
      <c r="A47" s="110">
        <v>41</v>
      </c>
      <c r="B47" s="143" t="str">
        <f>IF(F47="","",基本情報!$C$8)</f>
        <v/>
      </c>
      <c r="C47" s="143"/>
      <c r="D47" s="143"/>
      <c r="E47" s="143"/>
      <c r="F47" s="143"/>
      <c r="G47" s="143" t="str">
        <f t="shared" si="3"/>
        <v/>
      </c>
      <c r="H47" s="143" t="str">
        <f t="shared" si="4"/>
        <v/>
      </c>
      <c r="I47" s="143"/>
      <c r="J47" s="143"/>
      <c r="K47" s="143">
        <v>1</v>
      </c>
      <c r="L47" s="143"/>
      <c r="M47" s="143"/>
      <c r="N47" s="143"/>
      <c r="O47" s="143" t="str">
        <f>基本情報!$C$4</f>
        <v>島根</v>
      </c>
      <c r="P47" s="175"/>
      <c r="Q47" s="176"/>
      <c r="R47" s="163"/>
      <c r="S47" s="177"/>
      <c r="T47" s="178">
        <v>2</v>
      </c>
      <c r="U47" s="176"/>
      <c r="V47" s="163"/>
      <c r="W47" s="179"/>
      <c r="X47" s="175">
        <v>2</v>
      </c>
      <c r="Y47" s="176"/>
      <c r="Z47" s="143"/>
      <c r="AA47" s="146"/>
      <c r="AB47" s="179">
        <v>2</v>
      </c>
      <c r="AC47" s="143"/>
      <c r="AD47" s="163"/>
      <c r="AE47" s="143"/>
      <c r="AF47" s="175"/>
      <c r="AG47" s="176"/>
      <c r="AH47" s="180"/>
      <c r="AI47" s="146"/>
    </row>
    <row r="48" spans="1:41">
      <c r="A48" s="111">
        <v>42</v>
      </c>
      <c r="B48" s="142" t="str">
        <f>IF(F48="","",基本情報!$C$8)</f>
        <v/>
      </c>
      <c r="C48" s="142"/>
      <c r="D48" s="142"/>
      <c r="E48" s="142"/>
      <c r="F48" s="142"/>
      <c r="G48" s="142" t="str">
        <f t="shared" si="3"/>
        <v/>
      </c>
      <c r="H48" s="142" t="str">
        <f t="shared" si="4"/>
        <v/>
      </c>
      <c r="I48" s="142"/>
      <c r="J48" s="142"/>
      <c r="K48" s="142">
        <v>1</v>
      </c>
      <c r="L48" s="142"/>
      <c r="M48" s="142"/>
      <c r="N48" s="142"/>
      <c r="O48" s="142" t="str">
        <f>基本情報!$C$4</f>
        <v>島根</v>
      </c>
      <c r="P48" s="168"/>
      <c r="Q48" s="169"/>
      <c r="R48" s="170"/>
      <c r="S48" s="171"/>
      <c r="T48" s="172">
        <v>2</v>
      </c>
      <c r="U48" s="169"/>
      <c r="V48" s="170"/>
      <c r="W48" s="173"/>
      <c r="X48" s="168">
        <v>2</v>
      </c>
      <c r="Y48" s="169"/>
      <c r="Z48" s="142"/>
      <c r="AA48" s="145"/>
      <c r="AB48" s="173">
        <v>2</v>
      </c>
      <c r="AC48" s="142"/>
      <c r="AD48" s="170"/>
      <c r="AE48" s="142"/>
      <c r="AF48" s="168"/>
      <c r="AG48" s="169"/>
      <c r="AH48" s="174"/>
      <c r="AI48" s="145"/>
    </row>
    <row r="49" spans="1:35">
      <c r="A49" s="110">
        <v>43</v>
      </c>
      <c r="B49" s="143" t="str">
        <f>IF(F49="","",基本情報!$C$8)</f>
        <v/>
      </c>
      <c r="C49" s="143"/>
      <c r="D49" s="143"/>
      <c r="E49" s="143"/>
      <c r="F49" s="143"/>
      <c r="G49" s="143" t="str">
        <f t="shared" si="3"/>
        <v/>
      </c>
      <c r="H49" s="143" t="str">
        <f t="shared" si="4"/>
        <v/>
      </c>
      <c r="I49" s="143"/>
      <c r="J49" s="143"/>
      <c r="K49" s="143">
        <v>1</v>
      </c>
      <c r="L49" s="143"/>
      <c r="M49" s="143"/>
      <c r="N49" s="143"/>
      <c r="O49" s="143" t="str">
        <f>基本情報!$C$4</f>
        <v>島根</v>
      </c>
      <c r="P49" s="175"/>
      <c r="Q49" s="176"/>
      <c r="R49" s="163"/>
      <c r="S49" s="177"/>
      <c r="T49" s="178">
        <v>2</v>
      </c>
      <c r="U49" s="176"/>
      <c r="V49" s="163"/>
      <c r="W49" s="179"/>
      <c r="X49" s="175">
        <v>2</v>
      </c>
      <c r="Y49" s="176"/>
      <c r="Z49" s="143"/>
      <c r="AA49" s="146"/>
      <c r="AB49" s="179">
        <v>2</v>
      </c>
      <c r="AC49" s="143"/>
      <c r="AD49" s="163"/>
      <c r="AE49" s="143"/>
      <c r="AF49" s="175"/>
      <c r="AG49" s="176"/>
      <c r="AH49" s="180"/>
      <c r="AI49" s="146"/>
    </row>
    <row r="50" spans="1:35">
      <c r="A50" s="111">
        <v>44</v>
      </c>
      <c r="B50" s="142" t="str">
        <f>IF(F50="","",基本情報!$C$8)</f>
        <v/>
      </c>
      <c r="C50" s="142"/>
      <c r="D50" s="142"/>
      <c r="E50" s="142"/>
      <c r="F50" s="142"/>
      <c r="G50" s="142" t="str">
        <f t="shared" si="3"/>
        <v/>
      </c>
      <c r="H50" s="142" t="str">
        <f t="shared" si="4"/>
        <v/>
      </c>
      <c r="I50" s="142"/>
      <c r="J50" s="142"/>
      <c r="K50" s="142">
        <v>1</v>
      </c>
      <c r="L50" s="142"/>
      <c r="M50" s="142"/>
      <c r="N50" s="142"/>
      <c r="O50" s="142" t="str">
        <f>基本情報!$C$4</f>
        <v>島根</v>
      </c>
      <c r="P50" s="168"/>
      <c r="Q50" s="169"/>
      <c r="R50" s="170"/>
      <c r="S50" s="171"/>
      <c r="T50" s="172">
        <v>2</v>
      </c>
      <c r="U50" s="169"/>
      <c r="V50" s="170"/>
      <c r="W50" s="173"/>
      <c r="X50" s="168">
        <v>2</v>
      </c>
      <c r="Y50" s="169"/>
      <c r="Z50" s="142"/>
      <c r="AA50" s="145"/>
      <c r="AB50" s="173">
        <v>2</v>
      </c>
      <c r="AC50" s="142"/>
      <c r="AD50" s="170"/>
      <c r="AE50" s="142"/>
      <c r="AF50" s="168"/>
      <c r="AG50" s="169"/>
      <c r="AH50" s="174"/>
      <c r="AI50" s="145"/>
    </row>
    <row r="51" spans="1:35">
      <c r="A51" s="110">
        <v>45</v>
      </c>
      <c r="B51" s="143" t="str">
        <f>IF(F51="","",基本情報!$C$8)</f>
        <v/>
      </c>
      <c r="C51" s="143"/>
      <c r="D51" s="143"/>
      <c r="E51" s="143"/>
      <c r="F51" s="143"/>
      <c r="G51" s="143" t="str">
        <f t="shared" si="3"/>
        <v/>
      </c>
      <c r="H51" s="143" t="str">
        <f t="shared" si="4"/>
        <v/>
      </c>
      <c r="I51" s="143"/>
      <c r="J51" s="143"/>
      <c r="K51" s="143">
        <v>1</v>
      </c>
      <c r="L51" s="143"/>
      <c r="M51" s="143"/>
      <c r="N51" s="143"/>
      <c r="O51" s="143" t="str">
        <f>基本情報!$C$4</f>
        <v>島根</v>
      </c>
      <c r="P51" s="175"/>
      <c r="Q51" s="176"/>
      <c r="R51" s="163"/>
      <c r="S51" s="177"/>
      <c r="T51" s="178">
        <v>2</v>
      </c>
      <c r="U51" s="176"/>
      <c r="V51" s="163"/>
      <c r="W51" s="179"/>
      <c r="X51" s="175">
        <v>2</v>
      </c>
      <c r="Y51" s="176"/>
      <c r="Z51" s="143"/>
      <c r="AA51" s="146"/>
      <c r="AB51" s="179">
        <v>2</v>
      </c>
      <c r="AC51" s="143"/>
      <c r="AD51" s="163"/>
      <c r="AE51" s="143"/>
      <c r="AF51" s="175"/>
      <c r="AG51" s="176"/>
      <c r="AH51" s="180"/>
      <c r="AI51" s="146"/>
    </row>
    <row r="52" spans="1:35">
      <c r="A52" s="111">
        <v>46</v>
      </c>
      <c r="B52" s="142" t="str">
        <f>IF(F52="","",基本情報!$C$8)</f>
        <v/>
      </c>
      <c r="C52" s="142"/>
      <c r="D52" s="142"/>
      <c r="E52" s="142"/>
      <c r="F52" s="142"/>
      <c r="G52" s="142" t="str">
        <f t="shared" si="3"/>
        <v/>
      </c>
      <c r="H52" s="142" t="str">
        <f t="shared" si="4"/>
        <v/>
      </c>
      <c r="I52" s="142"/>
      <c r="J52" s="142"/>
      <c r="K52" s="142">
        <v>1</v>
      </c>
      <c r="L52" s="142"/>
      <c r="M52" s="142"/>
      <c r="N52" s="142"/>
      <c r="O52" s="142" t="str">
        <f>基本情報!$C$4</f>
        <v>島根</v>
      </c>
      <c r="P52" s="168"/>
      <c r="Q52" s="169"/>
      <c r="R52" s="170"/>
      <c r="S52" s="171"/>
      <c r="T52" s="172">
        <v>2</v>
      </c>
      <c r="U52" s="169"/>
      <c r="V52" s="170"/>
      <c r="W52" s="173"/>
      <c r="X52" s="168">
        <v>2</v>
      </c>
      <c r="Y52" s="169"/>
      <c r="Z52" s="142"/>
      <c r="AA52" s="145"/>
      <c r="AB52" s="173">
        <v>2</v>
      </c>
      <c r="AC52" s="142"/>
      <c r="AD52" s="170"/>
      <c r="AE52" s="142"/>
      <c r="AF52" s="168"/>
      <c r="AG52" s="169"/>
      <c r="AH52" s="174"/>
      <c r="AI52" s="145"/>
    </row>
    <row r="53" spans="1:35">
      <c r="A53" s="110">
        <v>47</v>
      </c>
      <c r="B53" s="143" t="str">
        <f>IF(F53="","",基本情報!$C$8)</f>
        <v/>
      </c>
      <c r="C53" s="143"/>
      <c r="D53" s="143"/>
      <c r="E53" s="143"/>
      <c r="F53" s="143"/>
      <c r="G53" s="143" t="str">
        <f t="shared" si="3"/>
        <v/>
      </c>
      <c r="H53" s="143" t="str">
        <f t="shared" si="4"/>
        <v/>
      </c>
      <c r="I53" s="143"/>
      <c r="J53" s="143"/>
      <c r="K53" s="143">
        <v>1</v>
      </c>
      <c r="L53" s="143"/>
      <c r="M53" s="143"/>
      <c r="N53" s="143"/>
      <c r="O53" s="143" t="str">
        <f>基本情報!$C$4</f>
        <v>島根</v>
      </c>
      <c r="P53" s="175"/>
      <c r="Q53" s="176"/>
      <c r="R53" s="163"/>
      <c r="S53" s="177"/>
      <c r="T53" s="178">
        <v>2</v>
      </c>
      <c r="U53" s="176"/>
      <c r="V53" s="163"/>
      <c r="W53" s="179"/>
      <c r="X53" s="175">
        <v>2</v>
      </c>
      <c r="Y53" s="176"/>
      <c r="Z53" s="143"/>
      <c r="AA53" s="146"/>
      <c r="AB53" s="179">
        <v>2</v>
      </c>
      <c r="AC53" s="143"/>
      <c r="AD53" s="163"/>
      <c r="AE53" s="143"/>
      <c r="AF53" s="175"/>
      <c r="AG53" s="176"/>
      <c r="AH53" s="180"/>
      <c r="AI53" s="146"/>
    </row>
    <row r="54" spans="1:35">
      <c r="A54" s="111">
        <v>48</v>
      </c>
      <c r="B54" s="142" t="str">
        <f>IF(F54="","",基本情報!$C$8)</f>
        <v/>
      </c>
      <c r="C54" s="142"/>
      <c r="D54" s="142"/>
      <c r="E54" s="142"/>
      <c r="F54" s="142"/>
      <c r="G54" s="142" t="str">
        <f t="shared" si="3"/>
        <v/>
      </c>
      <c r="H54" s="142" t="str">
        <f t="shared" si="4"/>
        <v/>
      </c>
      <c r="I54" s="142"/>
      <c r="J54" s="142"/>
      <c r="K54" s="142">
        <v>1</v>
      </c>
      <c r="L54" s="142"/>
      <c r="M54" s="142"/>
      <c r="N54" s="142"/>
      <c r="O54" s="142" t="str">
        <f>基本情報!$C$4</f>
        <v>島根</v>
      </c>
      <c r="P54" s="168"/>
      <c r="Q54" s="169"/>
      <c r="R54" s="170"/>
      <c r="S54" s="171"/>
      <c r="T54" s="172">
        <v>2</v>
      </c>
      <c r="U54" s="169"/>
      <c r="V54" s="170"/>
      <c r="W54" s="173"/>
      <c r="X54" s="168">
        <v>2</v>
      </c>
      <c r="Y54" s="169"/>
      <c r="Z54" s="142"/>
      <c r="AA54" s="145"/>
      <c r="AB54" s="173">
        <v>2</v>
      </c>
      <c r="AC54" s="142"/>
      <c r="AD54" s="170"/>
      <c r="AE54" s="142"/>
      <c r="AF54" s="168"/>
      <c r="AG54" s="169"/>
      <c r="AH54" s="174"/>
      <c r="AI54" s="145"/>
    </row>
    <row r="55" spans="1:35">
      <c r="A55" s="110">
        <v>49</v>
      </c>
      <c r="B55" s="143" t="str">
        <f>IF(F55="","",基本情報!$C$8)</f>
        <v/>
      </c>
      <c r="C55" s="143"/>
      <c r="D55" s="143"/>
      <c r="E55" s="143"/>
      <c r="F55" s="143"/>
      <c r="G55" s="143" t="str">
        <f t="shared" si="3"/>
        <v/>
      </c>
      <c r="H55" s="143" t="str">
        <f t="shared" si="4"/>
        <v/>
      </c>
      <c r="I55" s="143"/>
      <c r="J55" s="143"/>
      <c r="K55" s="143">
        <v>1</v>
      </c>
      <c r="L55" s="143"/>
      <c r="M55" s="143"/>
      <c r="N55" s="143"/>
      <c r="O55" s="143" t="str">
        <f>基本情報!$C$4</f>
        <v>島根</v>
      </c>
      <c r="P55" s="175"/>
      <c r="Q55" s="176"/>
      <c r="R55" s="163"/>
      <c r="S55" s="177"/>
      <c r="T55" s="178">
        <v>2</v>
      </c>
      <c r="U55" s="176"/>
      <c r="V55" s="163"/>
      <c r="W55" s="179"/>
      <c r="X55" s="175">
        <v>2</v>
      </c>
      <c r="Y55" s="176"/>
      <c r="Z55" s="143"/>
      <c r="AA55" s="146"/>
      <c r="AB55" s="179">
        <v>2</v>
      </c>
      <c r="AC55" s="143"/>
      <c r="AD55" s="163"/>
      <c r="AE55" s="143"/>
      <c r="AF55" s="175"/>
      <c r="AG55" s="176"/>
      <c r="AH55" s="180"/>
      <c r="AI55" s="146"/>
    </row>
    <row r="56" spans="1:35" ht="13.5" thickBot="1">
      <c r="A56" s="112">
        <v>50</v>
      </c>
      <c r="B56" s="144" t="str">
        <f>IF(F56="","",基本情報!$C$8)</f>
        <v/>
      </c>
      <c r="C56" s="144"/>
      <c r="D56" s="144"/>
      <c r="E56" s="144"/>
      <c r="F56" s="144"/>
      <c r="G56" s="144" t="str">
        <f t="shared" si="3"/>
        <v/>
      </c>
      <c r="H56" s="144" t="str">
        <f t="shared" si="4"/>
        <v/>
      </c>
      <c r="I56" s="144"/>
      <c r="J56" s="144"/>
      <c r="K56" s="144">
        <v>1</v>
      </c>
      <c r="L56" s="144"/>
      <c r="M56" s="144"/>
      <c r="N56" s="144"/>
      <c r="O56" s="144" t="str">
        <f>基本情報!$C$4</f>
        <v>島根</v>
      </c>
      <c r="P56" s="181"/>
      <c r="Q56" s="182"/>
      <c r="R56" s="170"/>
      <c r="S56" s="183"/>
      <c r="T56" s="184">
        <v>2</v>
      </c>
      <c r="U56" s="182"/>
      <c r="V56" s="170"/>
      <c r="W56" s="185"/>
      <c r="X56" s="181">
        <v>2</v>
      </c>
      <c r="Y56" s="182"/>
      <c r="Z56" s="144"/>
      <c r="AA56" s="147"/>
      <c r="AB56" s="185">
        <v>2</v>
      </c>
      <c r="AC56" s="144"/>
      <c r="AD56" s="170"/>
      <c r="AE56" s="144"/>
      <c r="AF56" s="181"/>
      <c r="AG56" s="182"/>
      <c r="AH56" s="186"/>
      <c r="AI56" s="147"/>
    </row>
    <row r="57" spans="1:35" hidden="1">
      <c r="A57" s="118">
        <v>51</v>
      </c>
      <c r="B57" s="104" t="str">
        <f>IF(F57="","",基本情報!$C$8)</f>
        <v/>
      </c>
      <c r="C57" s="104"/>
      <c r="D57" s="141"/>
      <c r="E57" s="141"/>
      <c r="F57" s="141"/>
      <c r="G57" s="141" t="str">
        <f t="shared" si="3"/>
        <v/>
      </c>
      <c r="H57" s="104" t="str">
        <f t="shared" si="4"/>
        <v/>
      </c>
      <c r="I57" s="104"/>
      <c r="J57" s="104"/>
      <c r="K57" s="104">
        <v>1</v>
      </c>
      <c r="L57" s="141"/>
      <c r="M57" s="104"/>
      <c r="N57" s="104"/>
      <c r="O57" s="104" t="str">
        <f>基本情報!$C$4</f>
        <v>島根</v>
      </c>
      <c r="P57" s="119"/>
      <c r="Q57" s="162"/>
      <c r="R57" s="167"/>
      <c r="S57" s="105"/>
      <c r="T57" s="120">
        <v>2</v>
      </c>
      <c r="U57" s="141"/>
      <c r="V57" s="167"/>
      <c r="W57" s="104"/>
      <c r="X57" s="119">
        <v>2</v>
      </c>
      <c r="Y57" s="103"/>
      <c r="Z57" s="104"/>
      <c r="AA57" s="105"/>
      <c r="AB57" s="120">
        <v>2</v>
      </c>
      <c r="AC57" s="141"/>
      <c r="AD57" s="167"/>
      <c r="AE57" s="141"/>
      <c r="AF57" s="119"/>
      <c r="AG57" s="162"/>
      <c r="AH57" s="167"/>
      <c r="AI57" s="148"/>
    </row>
    <row r="58" spans="1:35" hidden="1">
      <c r="A58" s="111">
        <v>52</v>
      </c>
      <c r="B58" s="95" t="str">
        <f>IF(F58="","",基本情報!$C$8)</f>
        <v/>
      </c>
      <c r="C58" s="95"/>
      <c r="D58" s="142"/>
      <c r="E58" s="142"/>
      <c r="F58" s="142"/>
      <c r="G58" s="142" t="str">
        <f t="shared" si="3"/>
        <v/>
      </c>
      <c r="H58" s="95" t="str">
        <f t="shared" si="4"/>
        <v/>
      </c>
      <c r="I58" s="95"/>
      <c r="J58" s="95"/>
      <c r="K58" s="95">
        <v>1</v>
      </c>
      <c r="L58" s="142"/>
      <c r="M58" s="95"/>
      <c r="N58" s="95"/>
      <c r="O58" s="95" t="str">
        <f>基本情報!$C$4</f>
        <v>島根</v>
      </c>
      <c r="P58" s="100"/>
      <c r="Q58" s="169"/>
      <c r="R58" s="174"/>
      <c r="S58" s="107"/>
      <c r="T58" s="102">
        <v>2</v>
      </c>
      <c r="U58" s="142"/>
      <c r="V58" s="174"/>
      <c r="W58" s="95"/>
      <c r="X58" s="100">
        <v>2</v>
      </c>
      <c r="Y58" s="106"/>
      <c r="Z58" s="95"/>
      <c r="AA58" s="107"/>
      <c r="AB58" s="102">
        <v>2</v>
      </c>
      <c r="AC58" s="142"/>
      <c r="AD58" s="174"/>
      <c r="AE58" s="142"/>
      <c r="AF58" s="100"/>
      <c r="AG58" s="169"/>
      <c r="AH58" s="174"/>
      <c r="AI58" s="145"/>
    </row>
    <row r="59" spans="1:35" hidden="1">
      <c r="A59" s="110">
        <v>53</v>
      </c>
      <c r="B59" s="94" t="str">
        <f>IF(F59="","",基本情報!$C$8)</f>
        <v/>
      </c>
      <c r="C59" s="94"/>
      <c r="D59" s="143"/>
      <c r="E59" s="143"/>
      <c r="F59" s="143"/>
      <c r="G59" s="143" t="str">
        <f t="shared" si="3"/>
        <v/>
      </c>
      <c r="H59" s="94" t="str">
        <f t="shared" si="4"/>
        <v/>
      </c>
      <c r="I59" s="94"/>
      <c r="J59" s="94"/>
      <c r="K59" s="94">
        <v>1</v>
      </c>
      <c r="L59" s="143"/>
      <c r="M59" s="94"/>
      <c r="N59" s="94"/>
      <c r="O59" s="94" t="str">
        <f>基本情報!$C$4</f>
        <v>島根</v>
      </c>
      <c r="P59" s="99"/>
      <c r="Q59" s="176"/>
      <c r="R59" s="180"/>
      <c r="S59" s="109"/>
      <c r="T59" s="101">
        <v>2</v>
      </c>
      <c r="U59" s="143"/>
      <c r="V59" s="180"/>
      <c r="W59" s="94"/>
      <c r="X59" s="99">
        <v>2</v>
      </c>
      <c r="Y59" s="108"/>
      <c r="Z59" s="94"/>
      <c r="AA59" s="109"/>
      <c r="AB59" s="101">
        <v>2</v>
      </c>
      <c r="AC59" s="143"/>
      <c r="AD59" s="180"/>
      <c r="AE59" s="143"/>
      <c r="AF59" s="99"/>
      <c r="AG59" s="176"/>
      <c r="AH59" s="180"/>
      <c r="AI59" s="146"/>
    </row>
    <row r="60" spans="1:35" hidden="1">
      <c r="A60" s="111">
        <v>54</v>
      </c>
      <c r="B60" s="95" t="str">
        <f>IF(F60="","",基本情報!$C$8)</f>
        <v/>
      </c>
      <c r="C60" s="95"/>
      <c r="D60" s="142"/>
      <c r="E60" s="142"/>
      <c r="F60" s="142"/>
      <c r="G60" s="142" t="str">
        <f t="shared" si="3"/>
        <v/>
      </c>
      <c r="H60" s="95" t="str">
        <f t="shared" si="4"/>
        <v/>
      </c>
      <c r="I60" s="95"/>
      <c r="J60" s="95"/>
      <c r="K60" s="95">
        <v>1</v>
      </c>
      <c r="L60" s="142"/>
      <c r="M60" s="95"/>
      <c r="N60" s="95"/>
      <c r="O60" s="95" t="str">
        <f>基本情報!$C$4</f>
        <v>島根</v>
      </c>
      <c r="P60" s="100"/>
      <c r="Q60" s="169"/>
      <c r="R60" s="174"/>
      <c r="S60" s="107"/>
      <c r="T60" s="102">
        <v>2</v>
      </c>
      <c r="U60" s="142"/>
      <c r="V60" s="174"/>
      <c r="W60" s="95"/>
      <c r="X60" s="100">
        <v>2</v>
      </c>
      <c r="Y60" s="106"/>
      <c r="Z60" s="95"/>
      <c r="AA60" s="107"/>
      <c r="AB60" s="102">
        <v>2</v>
      </c>
      <c r="AC60" s="142"/>
      <c r="AD60" s="174"/>
      <c r="AE60" s="142"/>
      <c r="AF60" s="100"/>
      <c r="AG60" s="169"/>
      <c r="AH60" s="174"/>
      <c r="AI60" s="145"/>
    </row>
    <row r="61" spans="1:35" hidden="1">
      <c r="A61" s="110">
        <v>55</v>
      </c>
      <c r="B61" s="94" t="str">
        <f>IF(F61="","",基本情報!$C$8)</f>
        <v/>
      </c>
      <c r="C61" s="94"/>
      <c r="D61" s="143"/>
      <c r="E61" s="143"/>
      <c r="F61" s="143"/>
      <c r="G61" s="143" t="str">
        <f t="shared" si="3"/>
        <v/>
      </c>
      <c r="H61" s="94" t="str">
        <f t="shared" si="4"/>
        <v/>
      </c>
      <c r="I61" s="94"/>
      <c r="J61" s="94"/>
      <c r="K61" s="94">
        <v>1</v>
      </c>
      <c r="L61" s="143"/>
      <c r="M61" s="94"/>
      <c r="N61" s="94"/>
      <c r="O61" s="94" t="str">
        <f>基本情報!$C$4</f>
        <v>島根</v>
      </c>
      <c r="P61" s="99"/>
      <c r="Q61" s="176"/>
      <c r="R61" s="180"/>
      <c r="S61" s="109"/>
      <c r="T61" s="101">
        <v>2</v>
      </c>
      <c r="U61" s="143"/>
      <c r="V61" s="180"/>
      <c r="W61" s="94"/>
      <c r="X61" s="99">
        <v>2</v>
      </c>
      <c r="Y61" s="108"/>
      <c r="Z61" s="94"/>
      <c r="AA61" s="109"/>
      <c r="AB61" s="101">
        <v>2</v>
      </c>
      <c r="AC61" s="143"/>
      <c r="AD61" s="180"/>
      <c r="AE61" s="143"/>
      <c r="AF61" s="99"/>
      <c r="AG61" s="176"/>
      <c r="AH61" s="180"/>
      <c r="AI61" s="146"/>
    </row>
    <row r="62" spans="1:35" hidden="1">
      <c r="A62" s="111">
        <v>56</v>
      </c>
      <c r="B62" s="95" t="str">
        <f>IF(F62="","",基本情報!$C$8)</f>
        <v/>
      </c>
      <c r="C62" s="95"/>
      <c r="D62" s="142"/>
      <c r="E62" s="142"/>
      <c r="F62" s="142"/>
      <c r="G62" s="142" t="str">
        <f t="shared" si="3"/>
        <v/>
      </c>
      <c r="H62" s="95" t="str">
        <f t="shared" si="4"/>
        <v/>
      </c>
      <c r="I62" s="95"/>
      <c r="J62" s="95"/>
      <c r="K62" s="95">
        <v>1</v>
      </c>
      <c r="L62" s="142"/>
      <c r="M62" s="95"/>
      <c r="N62" s="95"/>
      <c r="O62" s="95" t="str">
        <f>基本情報!$C$4</f>
        <v>島根</v>
      </c>
      <c r="P62" s="100"/>
      <c r="Q62" s="169"/>
      <c r="R62" s="174"/>
      <c r="S62" s="107"/>
      <c r="T62" s="102">
        <v>2</v>
      </c>
      <c r="U62" s="142"/>
      <c r="V62" s="174"/>
      <c r="W62" s="95"/>
      <c r="X62" s="100">
        <v>2</v>
      </c>
      <c r="Y62" s="106"/>
      <c r="Z62" s="95"/>
      <c r="AA62" s="107"/>
      <c r="AB62" s="102">
        <v>2</v>
      </c>
      <c r="AC62" s="142"/>
      <c r="AD62" s="174"/>
      <c r="AE62" s="142"/>
      <c r="AF62" s="100"/>
      <c r="AG62" s="169"/>
      <c r="AH62" s="174"/>
      <c r="AI62" s="145"/>
    </row>
    <row r="63" spans="1:35" hidden="1">
      <c r="A63" s="110">
        <v>57</v>
      </c>
      <c r="B63" s="94" t="str">
        <f>IF(F63="","",基本情報!$C$8)</f>
        <v/>
      </c>
      <c r="C63" s="94"/>
      <c r="D63" s="143"/>
      <c r="E63" s="143"/>
      <c r="F63" s="143"/>
      <c r="G63" s="143" t="str">
        <f t="shared" si="3"/>
        <v/>
      </c>
      <c r="H63" s="94" t="str">
        <f t="shared" si="4"/>
        <v/>
      </c>
      <c r="I63" s="94"/>
      <c r="J63" s="94"/>
      <c r="K63" s="94">
        <v>1</v>
      </c>
      <c r="L63" s="143"/>
      <c r="M63" s="94"/>
      <c r="N63" s="94"/>
      <c r="O63" s="94" t="str">
        <f>基本情報!$C$4</f>
        <v>島根</v>
      </c>
      <c r="P63" s="99"/>
      <c r="Q63" s="176"/>
      <c r="R63" s="180"/>
      <c r="S63" s="109"/>
      <c r="T63" s="101">
        <v>2</v>
      </c>
      <c r="U63" s="143"/>
      <c r="V63" s="180"/>
      <c r="W63" s="94"/>
      <c r="X63" s="99">
        <v>2</v>
      </c>
      <c r="Y63" s="108"/>
      <c r="Z63" s="94"/>
      <c r="AA63" s="109"/>
      <c r="AB63" s="101">
        <v>2</v>
      </c>
      <c r="AC63" s="143"/>
      <c r="AD63" s="180"/>
      <c r="AE63" s="143"/>
      <c r="AF63" s="99"/>
      <c r="AG63" s="176"/>
      <c r="AH63" s="180"/>
      <c r="AI63" s="146"/>
    </row>
    <row r="64" spans="1:35" hidden="1">
      <c r="A64" s="111">
        <v>58</v>
      </c>
      <c r="B64" s="95" t="str">
        <f>IF(F64="","",基本情報!$C$8)</f>
        <v/>
      </c>
      <c r="C64" s="95"/>
      <c r="D64" s="142"/>
      <c r="E64" s="142"/>
      <c r="F64" s="142"/>
      <c r="G64" s="142" t="str">
        <f t="shared" si="3"/>
        <v/>
      </c>
      <c r="H64" s="95" t="str">
        <f t="shared" si="4"/>
        <v/>
      </c>
      <c r="I64" s="95"/>
      <c r="J64" s="95"/>
      <c r="K64" s="95">
        <v>1</v>
      </c>
      <c r="L64" s="142"/>
      <c r="M64" s="95"/>
      <c r="N64" s="95"/>
      <c r="O64" s="95" t="str">
        <f>基本情報!$C$4</f>
        <v>島根</v>
      </c>
      <c r="P64" s="100"/>
      <c r="Q64" s="169"/>
      <c r="R64" s="174"/>
      <c r="S64" s="107"/>
      <c r="T64" s="102">
        <v>2</v>
      </c>
      <c r="U64" s="142"/>
      <c r="V64" s="174"/>
      <c r="W64" s="95"/>
      <c r="X64" s="100">
        <v>2</v>
      </c>
      <c r="Y64" s="106"/>
      <c r="Z64" s="95"/>
      <c r="AA64" s="107"/>
      <c r="AB64" s="102">
        <v>2</v>
      </c>
      <c r="AC64" s="142"/>
      <c r="AD64" s="174"/>
      <c r="AE64" s="142"/>
      <c r="AF64" s="100"/>
      <c r="AG64" s="169"/>
      <c r="AH64" s="174"/>
      <c r="AI64" s="145"/>
    </row>
    <row r="65" spans="1:36" hidden="1">
      <c r="A65" s="110">
        <v>59</v>
      </c>
      <c r="B65" s="94" t="str">
        <f>IF(F65="","",基本情報!$C$8)</f>
        <v/>
      </c>
      <c r="C65" s="94"/>
      <c r="D65" s="143"/>
      <c r="E65" s="143"/>
      <c r="F65" s="143"/>
      <c r="G65" s="143" t="str">
        <f t="shared" si="3"/>
        <v/>
      </c>
      <c r="H65" s="94" t="str">
        <f t="shared" si="4"/>
        <v/>
      </c>
      <c r="I65" s="94"/>
      <c r="J65" s="94"/>
      <c r="K65" s="94">
        <v>1</v>
      </c>
      <c r="L65" s="143"/>
      <c r="M65" s="94"/>
      <c r="N65" s="94"/>
      <c r="O65" s="94" t="str">
        <f>基本情報!$C$4</f>
        <v>島根</v>
      </c>
      <c r="P65" s="99"/>
      <c r="Q65" s="176"/>
      <c r="R65" s="180"/>
      <c r="S65" s="109"/>
      <c r="T65" s="101">
        <v>2</v>
      </c>
      <c r="U65" s="143"/>
      <c r="V65" s="180"/>
      <c r="W65" s="94"/>
      <c r="X65" s="99">
        <v>2</v>
      </c>
      <c r="Y65" s="108"/>
      <c r="Z65" s="94"/>
      <c r="AA65" s="109"/>
      <c r="AB65" s="101">
        <v>2</v>
      </c>
      <c r="AC65" s="143"/>
      <c r="AD65" s="180"/>
      <c r="AE65" s="143"/>
      <c r="AF65" s="99"/>
      <c r="AG65" s="176"/>
      <c r="AH65" s="180"/>
      <c r="AI65" s="146"/>
    </row>
    <row r="66" spans="1:36" hidden="1">
      <c r="A66" s="111">
        <v>60</v>
      </c>
      <c r="B66" s="95" t="str">
        <f>IF(F66="","",基本情報!$C$8)</f>
        <v/>
      </c>
      <c r="C66" s="95"/>
      <c r="D66" s="142"/>
      <c r="E66" s="142"/>
      <c r="F66" s="142"/>
      <c r="G66" s="142" t="str">
        <f t="shared" si="3"/>
        <v/>
      </c>
      <c r="H66" s="95" t="str">
        <f t="shared" si="4"/>
        <v/>
      </c>
      <c r="I66" s="95"/>
      <c r="J66" s="95"/>
      <c r="K66" s="95">
        <v>1</v>
      </c>
      <c r="L66" s="142"/>
      <c r="M66" s="95"/>
      <c r="N66" s="95"/>
      <c r="O66" s="95" t="str">
        <f>基本情報!$C$4</f>
        <v>島根</v>
      </c>
      <c r="P66" s="100"/>
      <c r="Q66" s="169"/>
      <c r="R66" s="174"/>
      <c r="S66" s="107"/>
      <c r="T66" s="102">
        <v>2</v>
      </c>
      <c r="U66" s="142"/>
      <c r="V66" s="174"/>
      <c r="W66" s="95"/>
      <c r="X66" s="100">
        <v>2</v>
      </c>
      <c r="Y66" s="106"/>
      <c r="Z66" s="95"/>
      <c r="AA66" s="107"/>
      <c r="AB66" s="102">
        <v>2</v>
      </c>
      <c r="AC66" s="142"/>
      <c r="AD66" s="174"/>
      <c r="AE66" s="142"/>
      <c r="AF66" s="100"/>
      <c r="AG66" s="169"/>
      <c r="AH66" s="174"/>
      <c r="AI66" s="145"/>
    </row>
    <row r="67" spans="1:36" hidden="1">
      <c r="A67" s="110">
        <v>61</v>
      </c>
      <c r="B67" s="94" t="str">
        <f>IF(F67="","",基本情報!$C$8)</f>
        <v/>
      </c>
      <c r="C67" s="94"/>
      <c r="D67" s="143"/>
      <c r="E67" s="143"/>
      <c r="F67" s="143"/>
      <c r="G67" s="143" t="str">
        <f t="shared" si="3"/>
        <v/>
      </c>
      <c r="H67" s="94" t="str">
        <f t="shared" si="4"/>
        <v/>
      </c>
      <c r="I67" s="94"/>
      <c r="J67" s="94"/>
      <c r="K67" s="94">
        <v>1</v>
      </c>
      <c r="L67" s="143"/>
      <c r="M67" s="94"/>
      <c r="N67" s="94"/>
      <c r="O67" s="94" t="str">
        <f>基本情報!$C$4</f>
        <v>島根</v>
      </c>
      <c r="P67" s="99"/>
      <c r="Q67" s="176"/>
      <c r="R67" s="180"/>
      <c r="S67" s="109"/>
      <c r="T67" s="101">
        <v>2</v>
      </c>
      <c r="U67" s="143"/>
      <c r="V67" s="180"/>
      <c r="W67" s="94"/>
      <c r="X67" s="99">
        <v>2</v>
      </c>
      <c r="Y67" s="108"/>
      <c r="Z67" s="94"/>
      <c r="AA67" s="109"/>
      <c r="AB67" s="101">
        <v>2</v>
      </c>
      <c r="AC67" s="143"/>
      <c r="AD67" s="180"/>
      <c r="AE67" s="143"/>
      <c r="AF67" s="99"/>
      <c r="AG67" s="176"/>
      <c r="AH67" s="180"/>
      <c r="AI67" s="146"/>
    </row>
    <row r="68" spans="1:36" hidden="1">
      <c r="A68" s="111">
        <v>62</v>
      </c>
      <c r="B68" s="95" t="str">
        <f>IF(F68="","",基本情報!$C$8)</f>
        <v/>
      </c>
      <c r="C68" s="95"/>
      <c r="D68" s="142"/>
      <c r="E68" s="142"/>
      <c r="F68" s="142"/>
      <c r="G68" s="142" t="str">
        <f t="shared" si="3"/>
        <v/>
      </c>
      <c r="H68" s="95" t="str">
        <f t="shared" si="4"/>
        <v/>
      </c>
      <c r="I68" s="95"/>
      <c r="J68" s="95"/>
      <c r="K68" s="95">
        <v>1</v>
      </c>
      <c r="L68" s="142"/>
      <c r="M68" s="95"/>
      <c r="N68" s="95"/>
      <c r="O68" s="95" t="str">
        <f>基本情報!$C$4</f>
        <v>島根</v>
      </c>
      <c r="P68" s="100"/>
      <c r="Q68" s="169"/>
      <c r="R68" s="174"/>
      <c r="S68" s="107"/>
      <c r="T68" s="102">
        <v>2</v>
      </c>
      <c r="U68" s="142"/>
      <c r="V68" s="174"/>
      <c r="W68" s="95"/>
      <c r="X68" s="100">
        <v>2</v>
      </c>
      <c r="Y68" s="106"/>
      <c r="Z68" s="95"/>
      <c r="AA68" s="107"/>
      <c r="AB68" s="102">
        <v>2</v>
      </c>
      <c r="AC68" s="142"/>
      <c r="AD68" s="174"/>
      <c r="AE68" s="142"/>
      <c r="AF68" s="100"/>
      <c r="AG68" s="169"/>
      <c r="AH68" s="174"/>
      <c r="AI68" s="145"/>
    </row>
    <row r="69" spans="1:36" hidden="1">
      <c r="A69" s="110">
        <v>63</v>
      </c>
      <c r="B69" s="94" t="str">
        <f>IF(F69="","",基本情報!$C$8)</f>
        <v/>
      </c>
      <c r="C69" s="94"/>
      <c r="D69" s="143"/>
      <c r="E69" s="143"/>
      <c r="F69" s="143"/>
      <c r="G69" s="143" t="str">
        <f t="shared" si="3"/>
        <v/>
      </c>
      <c r="H69" s="94" t="str">
        <f t="shared" si="4"/>
        <v/>
      </c>
      <c r="I69" s="94"/>
      <c r="J69" s="94"/>
      <c r="K69" s="94">
        <v>1</v>
      </c>
      <c r="L69" s="143"/>
      <c r="M69" s="94"/>
      <c r="N69" s="94"/>
      <c r="O69" s="94" t="str">
        <f>基本情報!$C$4</f>
        <v>島根</v>
      </c>
      <c r="P69" s="99"/>
      <c r="Q69" s="176"/>
      <c r="R69" s="180"/>
      <c r="S69" s="109"/>
      <c r="T69" s="101">
        <v>2</v>
      </c>
      <c r="U69" s="143"/>
      <c r="V69" s="180"/>
      <c r="W69" s="94"/>
      <c r="X69" s="99">
        <v>2</v>
      </c>
      <c r="Y69" s="108"/>
      <c r="Z69" s="94"/>
      <c r="AA69" s="109"/>
      <c r="AB69" s="101">
        <v>2</v>
      </c>
      <c r="AC69" s="143"/>
      <c r="AD69" s="180"/>
      <c r="AE69" s="143"/>
      <c r="AF69" s="99"/>
      <c r="AG69" s="176"/>
      <c r="AH69" s="180"/>
      <c r="AI69" s="146"/>
    </row>
    <row r="70" spans="1:36" hidden="1">
      <c r="A70" s="111">
        <v>64</v>
      </c>
      <c r="B70" s="95" t="str">
        <f>IF(F70="","",基本情報!$C$8)</f>
        <v/>
      </c>
      <c r="C70" s="95"/>
      <c r="D70" s="142"/>
      <c r="E70" s="142"/>
      <c r="F70" s="142"/>
      <c r="G70" s="142" t="str">
        <f t="shared" si="3"/>
        <v/>
      </c>
      <c r="H70" s="95" t="str">
        <f t="shared" si="4"/>
        <v/>
      </c>
      <c r="I70" s="95"/>
      <c r="J70" s="95"/>
      <c r="K70" s="95">
        <v>1</v>
      </c>
      <c r="L70" s="142"/>
      <c r="M70" s="95"/>
      <c r="N70" s="95"/>
      <c r="O70" s="95" t="str">
        <f>基本情報!$C$4</f>
        <v>島根</v>
      </c>
      <c r="P70" s="100"/>
      <c r="Q70" s="169"/>
      <c r="R70" s="174"/>
      <c r="S70" s="107"/>
      <c r="T70" s="102">
        <v>2</v>
      </c>
      <c r="U70" s="142"/>
      <c r="V70" s="174"/>
      <c r="W70" s="95"/>
      <c r="X70" s="100">
        <v>2</v>
      </c>
      <c r="Y70" s="106"/>
      <c r="Z70" s="95"/>
      <c r="AA70" s="107"/>
      <c r="AB70" s="102">
        <v>2</v>
      </c>
      <c r="AC70" s="142"/>
      <c r="AD70" s="174"/>
      <c r="AE70" s="142"/>
      <c r="AF70" s="100"/>
      <c r="AG70" s="169"/>
      <c r="AH70" s="174"/>
      <c r="AI70" s="145"/>
    </row>
    <row r="71" spans="1:36" hidden="1">
      <c r="A71" s="110">
        <v>65</v>
      </c>
      <c r="B71" s="94" t="str">
        <f>IF(F71="","",基本情報!$C$8)</f>
        <v/>
      </c>
      <c r="C71" s="94"/>
      <c r="D71" s="143"/>
      <c r="E71" s="143"/>
      <c r="F71" s="143"/>
      <c r="G71" s="143" t="str">
        <f t="shared" si="3"/>
        <v/>
      </c>
      <c r="H71" s="94" t="str">
        <f t="shared" si="4"/>
        <v/>
      </c>
      <c r="I71" s="94"/>
      <c r="J71" s="94"/>
      <c r="K71" s="94">
        <v>1</v>
      </c>
      <c r="L71" s="143"/>
      <c r="M71" s="94"/>
      <c r="N71" s="94"/>
      <c r="O71" s="94" t="str">
        <f>基本情報!$C$4</f>
        <v>島根</v>
      </c>
      <c r="P71" s="99"/>
      <c r="Q71" s="176"/>
      <c r="R71" s="180"/>
      <c r="S71" s="109"/>
      <c r="T71" s="101">
        <v>2</v>
      </c>
      <c r="U71" s="143"/>
      <c r="V71" s="180"/>
      <c r="W71" s="94"/>
      <c r="X71" s="99">
        <v>2</v>
      </c>
      <c r="Y71" s="108"/>
      <c r="Z71" s="94"/>
      <c r="AA71" s="109"/>
      <c r="AB71" s="101">
        <v>2</v>
      </c>
      <c r="AC71" s="143"/>
      <c r="AD71" s="180"/>
      <c r="AE71" s="143"/>
      <c r="AF71" s="99"/>
      <c r="AG71" s="176"/>
      <c r="AH71" s="180"/>
      <c r="AI71" s="146"/>
    </row>
    <row r="72" spans="1:36" hidden="1">
      <c r="A72" s="111">
        <v>66</v>
      </c>
      <c r="B72" s="95" t="str">
        <f>IF(F72="","",基本情報!$C$8)</f>
        <v/>
      </c>
      <c r="C72" s="95"/>
      <c r="D72" s="142"/>
      <c r="E72" s="142"/>
      <c r="F72" s="142"/>
      <c r="G72" s="142" t="str">
        <f>IF(F72="","",ASC(PHONETIC(F72)))</f>
        <v/>
      </c>
      <c r="H72" s="95" t="str">
        <f t="shared" si="4"/>
        <v/>
      </c>
      <c r="I72" s="95"/>
      <c r="J72" s="95"/>
      <c r="K72" s="95">
        <v>1</v>
      </c>
      <c r="L72" s="142"/>
      <c r="M72" s="95"/>
      <c r="N72" s="95"/>
      <c r="O72" s="95" t="str">
        <f>基本情報!$C$4</f>
        <v>島根</v>
      </c>
      <c r="P72" s="100"/>
      <c r="Q72" s="169"/>
      <c r="R72" s="174"/>
      <c r="S72" s="107"/>
      <c r="T72" s="102">
        <v>2</v>
      </c>
      <c r="U72" s="142"/>
      <c r="V72" s="174"/>
      <c r="W72" s="95"/>
      <c r="X72" s="100">
        <v>2</v>
      </c>
      <c r="Y72" s="106"/>
      <c r="Z72" s="95"/>
      <c r="AA72" s="107"/>
      <c r="AB72" s="102">
        <v>2</v>
      </c>
      <c r="AC72" s="142"/>
      <c r="AD72" s="174"/>
      <c r="AE72" s="142"/>
      <c r="AF72" s="100"/>
      <c r="AG72" s="169"/>
      <c r="AH72" s="174"/>
      <c r="AI72" s="145"/>
    </row>
    <row r="73" spans="1:36" hidden="1">
      <c r="A73" s="110">
        <v>67</v>
      </c>
      <c r="B73" s="94" t="str">
        <f>IF(F73="","",基本情報!$C$8)</f>
        <v/>
      </c>
      <c r="C73" s="94"/>
      <c r="D73" s="143"/>
      <c r="E73" s="143"/>
      <c r="F73" s="143"/>
      <c r="G73" s="143" t="str">
        <f>IF(F73="","",ASC(PHONETIC(F73)))</f>
        <v/>
      </c>
      <c r="H73" s="94" t="str">
        <f t="shared" si="4"/>
        <v/>
      </c>
      <c r="I73" s="94"/>
      <c r="J73" s="94"/>
      <c r="K73" s="94">
        <v>1</v>
      </c>
      <c r="L73" s="143"/>
      <c r="M73" s="94"/>
      <c r="N73" s="94"/>
      <c r="O73" s="94" t="str">
        <f>基本情報!$C$4</f>
        <v>島根</v>
      </c>
      <c r="P73" s="99"/>
      <c r="Q73" s="176"/>
      <c r="R73" s="180"/>
      <c r="S73" s="109"/>
      <c r="T73" s="101">
        <v>2</v>
      </c>
      <c r="U73" s="143"/>
      <c r="V73" s="180"/>
      <c r="W73" s="94"/>
      <c r="X73" s="99">
        <v>2</v>
      </c>
      <c r="Y73" s="108"/>
      <c r="Z73" s="94"/>
      <c r="AA73" s="109"/>
      <c r="AB73" s="101">
        <v>2</v>
      </c>
      <c r="AC73" s="143"/>
      <c r="AD73" s="180"/>
      <c r="AE73" s="143"/>
      <c r="AF73" s="99"/>
      <c r="AG73" s="176"/>
      <c r="AH73" s="180"/>
      <c r="AI73" s="146"/>
    </row>
    <row r="74" spans="1:36" hidden="1">
      <c r="A74" s="111">
        <v>68</v>
      </c>
      <c r="B74" s="95" t="str">
        <f>IF(F74="","",基本情報!$C$8)</f>
        <v/>
      </c>
      <c r="C74" s="95"/>
      <c r="D74" s="142"/>
      <c r="E74" s="142"/>
      <c r="F74" s="142"/>
      <c r="G74" s="142" t="str">
        <f>IF(F74="","",ASC(PHONETIC(F74)))</f>
        <v/>
      </c>
      <c r="H74" s="95" t="str">
        <f>IF(F74="","",F74)</f>
        <v/>
      </c>
      <c r="I74" s="95"/>
      <c r="J74" s="95"/>
      <c r="K74" s="95">
        <v>1</v>
      </c>
      <c r="L74" s="142"/>
      <c r="M74" s="95"/>
      <c r="N74" s="95"/>
      <c r="O74" s="95" t="str">
        <f>基本情報!$C$4</f>
        <v>島根</v>
      </c>
      <c r="P74" s="100"/>
      <c r="Q74" s="169"/>
      <c r="R74" s="174"/>
      <c r="S74" s="107"/>
      <c r="T74" s="102">
        <v>2</v>
      </c>
      <c r="U74" s="142"/>
      <c r="V74" s="174"/>
      <c r="W74" s="95"/>
      <c r="X74" s="100">
        <v>2</v>
      </c>
      <c r="Y74" s="106"/>
      <c r="Z74" s="95"/>
      <c r="AA74" s="107"/>
      <c r="AB74" s="102">
        <v>2</v>
      </c>
      <c r="AC74" s="142"/>
      <c r="AD74" s="174"/>
      <c r="AE74" s="142"/>
      <c r="AF74" s="100"/>
      <c r="AG74" s="169"/>
      <c r="AH74" s="174"/>
      <c r="AI74" s="145"/>
    </row>
    <row r="75" spans="1:36" hidden="1">
      <c r="A75" s="110">
        <v>69</v>
      </c>
      <c r="B75" s="94" t="str">
        <f>IF(F75="","",基本情報!$C$8)</f>
        <v/>
      </c>
      <c r="C75" s="94"/>
      <c r="D75" s="143"/>
      <c r="E75" s="143"/>
      <c r="F75" s="143"/>
      <c r="G75" s="143" t="str">
        <f>IF(F75="","",ASC(PHONETIC(F75)))</f>
        <v/>
      </c>
      <c r="H75" s="94" t="str">
        <f>IF(F75="","",F75)</f>
        <v/>
      </c>
      <c r="I75" s="94"/>
      <c r="J75" s="94"/>
      <c r="K75" s="94">
        <v>1</v>
      </c>
      <c r="L75" s="143"/>
      <c r="M75" s="94"/>
      <c r="N75" s="94"/>
      <c r="O75" s="94" t="str">
        <f>基本情報!$C$4</f>
        <v>島根</v>
      </c>
      <c r="P75" s="99"/>
      <c r="Q75" s="176"/>
      <c r="R75" s="180"/>
      <c r="S75" s="109"/>
      <c r="T75" s="101">
        <v>2</v>
      </c>
      <c r="U75" s="143"/>
      <c r="V75" s="180"/>
      <c r="W75" s="94"/>
      <c r="X75" s="99">
        <v>2</v>
      </c>
      <c r="Y75" s="108"/>
      <c r="Z75" s="94"/>
      <c r="AA75" s="109"/>
      <c r="AB75" s="101">
        <v>2</v>
      </c>
      <c r="AC75" s="143"/>
      <c r="AD75" s="180"/>
      <c r="AE75" s="143"/>
      <c r="AF75" s="99"/>
      <c r="AG75" s="176"/>
      <c r="AH75" s="180"/>
      <c r="AI75" s="146"/>
    </row>
    <row r="76" spans="1:36" ht="13.5" hidden="1" thickBot="1">
      <c r="A76" s="112">
        <v>70</v>
      </c>
      <c r="B76" s="113" t="str">
        <f>IF(F76="","",基本情報!$C$8)</f>
        <v/>
      </c>
      <c r="C76" s="113"/>
      <c r="D76" s="144"/>
      <c r="E76" s="144"/>
      <c r="F76" s="144"/>
      <c r="G76" s="144" t="str">
        <f>IF(F76="","",ASC(PHONETIC(F76)))</f>
        <v/>
      </c>
      <c r="H76" s="113" t="str">
        <f>IF(F76="","",F76)</f>
        <v/>
      </c>
      <c r="I76" s="113"/>
      <c r="J76" s="113"/>
      <c r="K76" s="113">
        <v>1</v>
      </c>
      <c r="L76" s="144"/>
      <c r="M76" s="113"/>
      <c r="N76" s="113"/>
      <c r="O76" s="113" t="str">
        <f>基本情報!$C$4</f>
        <v>島根</v>
      </c>
      <c r="P76" s="114"/>
      <c r="Q76" s="182"/>
      <c r="R76" s="186"/>
      <c r="S76" s="116"/>
      <c r="T76" s="117">
        <v>2</v>
      </c>
      <c r="U76" s="144"/>
      <c r="V76" s="186"/>
      <c r="W76" s="113"/>
      <c r="X76" s="114">
        <v>2</v>
      </c>
      <c r="Y76" s="115"/>
      <c r="Z76" s="113"/>
      <c r="AA76" s="116"/>
      <c r="AB76" s="117">
        <v>2</v>
      </c>
      <c r="AC76" s="144"/>
      <c r="AD76" s="186"/>
      <c r="AE76" s="144"/>
      <c r="AF76" s="114"/>
      <c r="AG76" s="182"/>
      <c r="AH76" s="186"/>
      <c r="AI76" s="147"/>
    </row>
    <row r="77" spans="1:36" hidden="1">
      <c r="Q77" s="194">
        <f>COUNTA(Q7:Q76)</f>
        <v>0</v>
      </c>
      <c r="R77" s="195"/>
      <c r="U77" s="194">
        <f>COUNTA(U7:U76)</f>
        <v>0</v>
      </c>
      <c r="V77" s="195"/>
      <c r="Y77">
        <f>COUNTA(Y7:Y76)</f>
        <v>0</v>
      </c>
      <c r="AD77" s="195"/>
      <c r="AH77" s="195"/>
      <c r="AJ77">
        <v>0</v>
      </c>
    </row>
    <row r="78" spans="1:36" hidden="1">
      <c r="R78" s="195"/>
      <c r="V78" s="195"/>
      <c r="AD78" s="195"/>
      <c r="AH78" s="195"/>
    </row>
    <row r="79" spans="1:36" hidden="1">
      <c r="Q79" s="194" t="s">
        <v>123</v>
      </c>
      <c r="R79" s="195"/>
      <c r="S79">
        <f>Q77+U77+Y77</f>
        <v>0</v>
      </c>
      <c r="V79" s="195"/>
      <c r="AD79" s="195"/>
      <c r="AH79" s="195"/>
    </row>
    <row r="80" spans="1:36">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tabSelected="1" workbookViewId="0">
      <selection activeCell="R6" sqref="R6"/>
    </sheetView>
  </sheetViews>
  <sheetFormatPr defaultRowHeight="13"/>
  <cols>
    <col min="1" max="1" width="3.7265625" customWidth="1"/>
    <col min="2" max="2" width="11.6328125" customWidth="1"/>
    <col min="3" max="3" width="9" hidden="1" customWidth="1"/>
    <col min="4" max="4" width="9" style="194" customWidth="1"/>
    <col min="5" max="5" width="8.7265625" style="194"/>
    <col min="6" max="7" width="13" style="194" customWidth="1"/>
    <col min="8" max="8" width="9" style="194" hidden="1" customWidth="1"/>
    <col min="9" max="9" width="16.90625" customWidth="1"/>
    <col min="10" max="10" width="7.08984375" hidden="1" customWidth="1"/>
    <col min="11" max="11" width="4.6328125" style="194" hidden="1" customWidth="1"/>
    <col min="12" max="12" width="9.6328125" style="194" customWidth="1"/>
    <col min="13" max="14" width="9"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hidden="1"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第78回国民スポーツ大会島根県予選会</v>
      </c>
    </row>
    <row r="2" spans="1:41" ht="14">
      <c r="B2" s="200"/>
    </row>
    <row r="3" spans="1:41" ht="28">
      <c r="B3" s="201" t="s">
        <v>181</v>
      </c>
      <c r="I3" s="209" t="s">
        <v>186</v>
      </c>
      <c r="J3" s="206" t="s">
        <v>171</v>
      </c>
      <c r="K3" s="207"/>
      <c r="L3" s="235" t="s">
        <v>279</v>
      </c>
      <c r="M3" s="206" t="s">
        <v>178</v>
      </c>
      <c r="AC3" s="198"/>
    </row>
    <row r="4" spans="1:41">
      <c r="B4" s="202" t="s">
        <v>68</v>
      </c>
      <c r="C4" s="90"/>
      <c r="D4" s="91" t="s">
        <v>147</v>
      </c>
      <c r="E4" s="91">
        <v>2234</v>
      </c>
      <c r="F4" s="91" t="s">
        <v>240</v>
      </c>
      <c r="G4" s="91" t="str">
        <f>IF(F4="","",ASC(PHONETIC(F4)))</f>
        <v>ｼﾏﾈ ﾘｸｺ</v>
      </c>
      <c r="H4" s="91"/>
      <c r="I4" s="90" t="s">
        <v>179</v>
      </c>
      <c r="J4" s="90" t="s">
        <v>173</v>
      </c>
      <c r="K4" s="91"/>
      <c r="L4" s="90">
        <v>2</v>
      </c>
      <c r="M4" s="90">
        <v>2000</v>
      </c>
      <c r="N4" s="90">
        <v>513</v>
      </c>
      <c r="O4" s="90" t="s">
        <v>132</v>
      </c>
      <c r="P4" s="90"/>
      <c r="Q4" s="91" t="s">
        <v>69</v>
      </c>
      <c r="R4" s="222">
        <v>13</v>
      </c>
      <c r="S4" s="92" t="s">
        <v>70</v>
      </c>
      <c r="T4" s="90"/>
      <c r="U4" s="91" t="s">
        <v>126</v>
      </c>
      <c r="V4" s="91" t="s">
        <v>230</v>
      </c>
      <c r="W4" s="91" t="s">
        <v>71</v>
      </c>
      <c r="X4" s="91"/>
      <c r="Y4" s="91" t="s">
        <v>72</v>
      </c>
      <c r="Z4" s="91" t="s">
        <v>73</v>
      </c>
      <c r="AA4" s="93" t="s">
        <v>74</v>
      </c>
      <c r="AB4" s="90"/>
      <c r="AC4" s="91" t="s">
        <v>153</v>
      </c>
      <c r="AD4" s="91">
        <v>49.99</v>
      </c>
      <c r="AE4" s="93" t="s">
        <v>160</v>
      </c>
      <c r="AF4" s="90"/>
      <c r="AG4" s="91" t="s">
        <v>75</v>
      </c>
      <c r="AH4" s="91" t="s">
        <v>229</v>
      </c>
      <c r="AI4" s="91" t="s">
        <v>161</v>
      </c>
    </row>
    <row r="5" spans="1:41" ht="13.5" thickBot="1">
      <c r="B5" s="203" t="s">
        <v>187</v>
      </c>
      <c r="R5" s="198" t="s">
        <v>303</v>
      </c>
    </row>
    <row r="6" spans="1:41" ht="13.5" thickBot="1">
      <c r="A6" s="121" t="s">
        <v>66</v>
      </c>
      <c r="B6" s="159" t="s">
        <v>154</v>
      </c>
      <c r="C6" s="123" t="s">
        <v>2</v>
      </c>
      <c r="D6" s="204" t="s">
        <v>167</v>
      </c>
      <c r="E6" s="123" t="s">
        <v>35</v>
      </c>
      <c r="F6" s="123" t="s">
        <v>5</v>
      </c>
      <c r="G6" s="123" t="s">
        <v>6</v>
      </c>
      <c r="H6" s="123" t="s">
        <v>7</v>
      </c>
      <c r="I6" s="204" t="s">
        <v>174</v>
      </c>
      <c r="J6" s="123" t="s">
        <v>175</v>
      </c>
      <c r="K6" s="123" t="s">
        <v>8</v>
      </c>
      <c r="L6" s="204" t="s">
        <v>177</v>
      </c>
      <c r="M6" s="159" t="s">
        <v>10</v>
      </c>
      <c r="N6" s="123" t="s">
        <v>11</v>
      </c>
      <c r="O6" s="123" t="s">
        <v>130</v>
      </c>
      <c r="P6" s="130" t="s">
        <v>13</v>
      </c>
      <c r="Q6" s="123" t="s">
        <v>139</v>
      </c>
      <c r="R6" s="123" t="s">
        <v>141</v>
      </c>
      <c r="S6" s="123" t="s">
        <v>65</v>
      </c>
      <c r="T6" s="123" t="s">
        <v>17</v>
      </c>
      <c r="U6" s="123" t="s">
        <v>140</v>
      </c>
      <c r="V6" s="123" t="s">
        <v>142</v>
      </c>
      <c r="W6" s="124" t="s">
        <v>65</v>
      </c>
      <c r="X6" s="132" t="s">
        <v>21</v>
      </c>
      <c r="Y6" s="131" t="s">
        <v>158</v>
      </c>
      <c r="Z6" s="123" t="s">
        <v>159</v>
      </c>
      <c r="AA6" s="124" t="s">
        <v>65</v>
      </c>
      <c r="AB6" s="132" t="s">
        <v>25</v>
      </c>
      <c r="AC6" s="131" t="s">
        <v>183</v>
      </c>
      <c r="AD6" s="123" t="s">
        <v>37</v>
      </c>
      <c r="AE6" s="124" t="s">
        <v>136</v>
      </c>
      <c r="AF6" s="132" t="s">
        <v>29</v>
      </c>
      <c r="AG6" s="131" t="s">
        <v>184</v>
      </c>
      <c r="AH6" s="123" t="s">
        <v>37</v>
      </c>
      <c r="AI6" s="124" t="s">
        <v>136</v>
      </c>
      <c r="AN6" s="1" t="s">
        <v>164</v>
      </c>
      <c r="AO6" s="1" t="s">
        <v>165</v>
      </c>
    </row>
    <row r="7" spans="1:41">
      <c r="A7" s="129">
        <v>1</v>
      </c>
      <c r="B7" s="166" t="str">
        <f>IF(F7="","",基本情報!$C$8)</f>
        <v/>
      </c>
      <c r="C7" s="141"/>
      <c r="D7" s="141"/>
      <c r="E7" s="141"/>
      <c r="F7" s="141"/>
      <c r="G7" s="141" t="str">
        <f t="shared" ref="G7:G14" si="0">IF(F7="","",ASC(PHONETIC(F7)))</f>
        <v/>
      </c>
      <c r="H7" s="141" t="str">
        <f t="shared" ref="H7:H14" si="1">IF(F7="","",F7)</f>
        <v/>
      </c>
      <c r="I7" s="141"/>
      <c r="J7" s="141"/>
      <c r="K7" s="141">
        <v>2</v>
      </c>
      <c r="L7" s="190"/>
      <c r="M7" s="166"/>
      <c r="N7" s="141"/>
      <c r="O7" s="141" t="str">
        <f>基本情報!$C$4</f>
        <v>島根</v>
      </c>
      <c r="P7" s="161"/>
      <c r="Q7" s="162"/>
      <c r="R7" s="163"/>
      <c r="S7" s="148"/>
      <c r="T7" s="165">
        <v>2</v>
      </c>
      <c r="U7" s="162"/>
      <c r="V7" s="163"/>
      <c r="W7" s="148"/>
      <c r="X7" s="165">
        <v>2</v>
      </c>
      <c r="Y7" s="162"/>
      <c r="Z7" s="141"/>
      <c r="AA7" s="148"/>
      <c r="AB7" s="165">
        <v>2</v>
      </c>
      <c r="AC7" s="162"/>
      <c r="AD7" s="167"/>
      <c r="AE7" s="141"/>
      <c r="AF7" s="165"/>
      <c r="AG7" s="162"/>
      <c r="AH7" s="167"/>
      <c r="AI7" s="141"/>
      <c r="AL7" t="s">
        <v>150</v>
      </c>
      <c r="AN7" s="232" t="s">
        <v>264</v>
      </c>
      <c r="AO7" s="233">
        <f>COUNTIF($Q$7:$V$46,AN7)</f>
        <v>0</v>
      </c>
    </row>
    <row r="8" spans="1:41">
      <c r="A8" s="127">
        <v>2</v>
      </c>
      <c r="B8" s="173" t="str">
        <f>IF(F8="","",基本情報!$C$8)</f>
        <v/>
      </c>
      <c r="C8" s="142"/>
      <c r="D8" s="142"/>
      <c r="E8" s="142"/>
      <c r="F8" s="142"/>
      <c r="G8" s="142" t="str">
        <f t="shared" si="0"/>
        <v/>
      </c>
      <c r="H8" s="142" t="str">
        <f t="shared" si="1"/>
        <v/>
      </c>
      <c r="I8" s="142"/>
      <c r="J8" s="142"/>
      <c r="K8" s="142">
        <v>2</v>
      </c>
      <c r="L8" s="191"/>
      <c r="M8" s="173"/>
      <c r="N8" s="142"/>
      <c r="O8" s="142" t="str">
        <f>基本情報!$C$4</f>
        <v>島根</v>
      </c>
      <c r="P8" s="168"/>
      <c r="Q8" s="169"/>
      <c r="R8" s="174"/>
      <c r="S8" s="145"/>
      <c r="T8" s="172">
        <v>2</v>
      </c>
      <c r="U8" s="169"/>
      <c r="V8" s="174"/>
      <c r="W8" s="145"/>
      <c r="X8" s="172">
        <v>2</v>
      </c>
      <c r="Y8" s="169"/>
      <c r="Z8" s="142"/>
      <c r="AA8" s="145"/>
      <c r="AB8" s="172">
        <v>2</v>
      </c>
      <c r="AC8" s="169"/>
      <c r="AD8" s="174"/>
      <c r="AE8" s="145"/>
      <c r="AF8" s="172"/>
      <c r="AG8" s="169"/>
      <c r="AH8" s="174"/>
      <c r="AI8" s="145"/>
      <c r="AL8" t="s">
        <v>151</v>
      </c>
      <c r="AN8" s="232" t="s">
        <v>273</v>
      </c>
      <c r="AO8" s="233">
        <f t="shared" ref="AO8:AO30" si="2">COUNTIF($Q$7:$V$46,AN8)</f>
        <v>0</v>
      </c>
    </row>
    <row r="9" spans="1:41">
      <c r="A9" s="126">
        <v>3</v>
      </c>
      <c r="B9" s="179" t="str">
        <f>IF(F9="","",基本情報!$C$8)</f>
        <v/>
      </c>
      <c r="C9" s="143"/>
      <c r="D9" s="143"/>
      <c r="E9" s="143"/>
      <c r="F9" s="143"/>
      <c r="G9" s="143" t="str">
        <f t="shared" si="0"/>
        <v/>
      </c>
      <c r="H9" s="143" t="str">
        <f t="shared" si="1"/>
        <v/>
      </c>
      <c r="I9" s="143"/>
      <c r="J9" s="143"/>
      <c r="K9" s="143">
        <v>2</v>
      </c>
      <c r="L9" s="192"/>
      <c r="M9" s="179"/>
      <c r="N9" s="143"/>
      <c r="O9" s="143" t="str">
        <f>基本情報!$C$4</f>
        <v>島根</v>
      </c>
      <c r="P9" s="175"/>
      <c r="Q9" s="176"/>
      <c r="R9" s="180"/>
      <c r="S9" s="146"/>
      <c r="T9" s="178">
        <v>2</v>
      </c>
      <c r="U9" s="176"/>
      <c r="V9" s="180"/>
      <c r="W9" s="146"/>
      <c r="X9" s="178">
        <v>2</v>
      </c>
      <c r="Y9" s="176"/>
      <c r="Z9" s="143"/>
      <c r="AA9" s="146"/>
      <c r="AB9" s="178">
        <v>2</v>
      </c>
      <c r="AC9" s="176"/>
      <c r="AD9" s="180"/>
      <c r="AE9" s="146"/>
      <c r="AF9" s="178"/>
      <c r="AG9" s="176"/>
      <c r="AH9" s="180"/>
      <c r="AI9" s="146"/>
      <c r="AL9" t="s">
        <v>152</v>
      </c>
      <c r="AN9" s="232" t="s">
        <v>274</v>
      </c>
      <c r="AO9" s="233">
        <f t="shared" si="2"/>
        <v>0</v>
      </c>
    </row>
    <row r="10" spans="1:41">
      <c r="A10" s="127">
        <v>4</v>
      </c>
      <c r="B10" s="173" t="str">
        <f>IF(F10="","",基本情報!$C$8)</f>
        <v/>
      </c>
      <c r="C10" s="142"/>
      <c r="D10" s="142"/>
      <c r="E10" s="142"/>
      <c r="F10" s="142"/>
      <c r="G10" s="142" t="str">
        <f t="shared" si="0"/>
        <v/>
      </c>
      <c r="H10" s="142" t="str">
        <f t="shared" si="1"/>
        <v/>
      </c>
      <c r="I10" s="142"/>
      <c r="J10" s="142"/>
      <c r="K10" s="142">
        <v>2</v>
      </c>
      <c r="L10" s="191"/>
      <c r="M10" s="173"/>
      <c r="N10" s="142"/>
      <c r="O10" s="142" t="str">
        <f>基本情報!$C$4</f>
        <v>島根</v>
      </c>
      <c r="P10" s="168"/>
      <c r="Q10" s="169"/>
      <c r="R10" s="174"/>
      <c r="S10" s="145"/>
      <c r="T10" s="172">
        <v>2</v>
      </c>
      <c r="U10" s="169"/>
      <c r="V10" s="174"/>
      <c r="W10" s="145"/>
      <c r="X10" s="172">
        <v>2</v>
      </c>
      <c r="Y10" s="169"/>
      <c r="Z10" s="142"/>
      <c r="AA10" s="145"/>
      <c r="AB10" s="172">
        <v>2</v>
      </c>
      <c r="AC10" s="169"/>
      <c r="AD10" s="174"/>
      <c r="AE10" s="145"/>
      <c r="AF10" s="172"/>
      <c r="AG10" s="169"/>
      <c r="AH10" s="174"/>
      <c r="AI10" s="145"/>
      <c r="AN10" s="232" t="s">
        <v>265</v>
      </c>
      <c r="AO10" s="233">
        <f t="shared" si="2"/>
        <v>0</v>
      </c>
    </row>
    <row r="11" spans="1:41">
      <c r="A11" s="126">
        <v>5</v>
      </c>
      <c r="B11" s="179" t="str">
        <f>IF(F11="","",基本情報!$C$8)</f>
        <v/>
      </c>
      <c r="C11" s="143"/>
      <c r="D11" s="143"/>
      <c r="E11" s="143"/>
      <c r="F11" s="143"/>
      <c r="G11" s="143" t="str">
        <f t="shared" si="0"/>
        <v/>
      </c>
      <c r="H11" s="143" t="str">
        <f t="shared" si="1"/>
        <v/>
      </c>
      <c r="I11" s="143"/>
      <c r="J11" s="143"/>
      <c r="K11" s="143">
        <v>2</v>
      </c>
      <c r="L11" s="192"/>
      <c r="M11" s="179"/>
      <c r="N11" s="143"/>
      <c r="O11" s="143" t="str">
        <f>基本情報!$C$4</f>
        <v>島根</v>
      </c>
      <c r="P11" s="175"/>
      <c r="Q11" s="176"/>
      <c r="R11" s="180"/>
      <c r="S11" s="146"/>
      <c r="T11" s="178">
        <v>2</v>
      </c>
      <c r="U11" s="176"/>
      <c r="V11" s="180"/>
      <c r="W11" s="146"/>
      <c r="X11" s="178">
        <v>2</v>
      </c>
      <c r="Y11" s="176"/>
      <c r="Z11" s="143"/>
      <c r="AA11" s="146"/>
      <c r="AB11" s="178">
        <v>2</v>
      </c>
      <c r="AC11" s="176"/>
      <c r="AD11" s="180"/>
      <c r="AE11" s="146"/>
      <c r="AF11" s="178"/>
      <c r="AG11" s="176"/>
      <c r="AH11" s="180"/>
      <c r="AI11" s="146"/>
      <c r="AN11" s="232" t="s">
        <v>292</v>
      </c>
      <c r="AO11" s="233">
        <f t="shared" si="2"/>
        <v>0</v>
      </c>
    </row>
    <row r="12" spans="1:41">
      <c r="A12" s="127">
        <v>6</v>
      </c>
      <c r="B12" s="173" t="str">
        <f>IF(F12="","",基本情報!$C$8)</f>
        <v/>
      </c>
      <c r="C12" s="142"/>
      <c r="D12" s="142"/>
      <c r="E12" s="142"/>
      <c r="F12" s="142"/>
      <c r="G12" s="142" t="str">
        <f t="shared" si="0"/>
        <v/>
      </c>
      <c r="H12" s="142" t="str">
        <f t="shared" si="1"/>
        <v/>
      </c>
      <c r="I12" s="142"/>
      <c r="J12" s="142"/>
      <c r="K12" s="142">
        <v>2</v>
      </c>
      <c r="L12" s="191"/>
      <c r="M12" s="173"/>
      <c r="N12" s="142"/>
      <c r="O12" s="142" t="str">
        <f>基本情報!$C$4</f>
        <v>島根</v>
      </c>
      <c r="P12" s="168"/>
      <c r="Q12" s="169"/>
      <c r="R12" s="174"/>
      <c r="S12" s="145"/>
      <c r="T12" s="172">
        <v>2</v>
      </c>
      <c r="U12" s="169"/>
      <c r="V12" s="174"/>
      <c r="W12" s="145"/>
      <c r="X12" s="172">
        <v>2</v>
      </c>
      <c r="Y12" s="169"/>
      <c r="Z12" s="142"/>
      <c r="AA12" s="145"/>
      <c r="AB12" s="172">
        <v>2</v>
      </c>
      <c r="AC12" s="169"/>
      <c r="AD12" s="174"/>
      <c r="AE12" s="145"/>
      <c r="AF12" s="172"/>
      <c r="AG12" s="169"/>
      <c r="AH12" s="174"/>
      <c r="AI12" s="145"/>
      <c r="AN12" s="232" t="s">
        <v>282</v>
      </c>
      <c r="AO12" s="233">
        <f t="shared" si="2"/>
        <v>0</v>
      </c>
    </row>
    <row r="13" spans="1:41">
      <c r="A13" s="126">
        <v>7</v>
      </c>
      <c r="B13" s="179" t="str">
        <f>IF(F13="","",基本情報!$C$8)</f>
        <v/>
      </c>
      <c r="C13" s="143"/>
      <c r="D13" s="143"/>
      <c r="E13" s="143"/>
      <c r="F13" s="143"/>
      <c r="G13" s="143" t="str">
        <f t="shared" si="0"/>
        <v/>
      </c>
      <c r="H13" s="143" t="str">
        <f t="shared" si="1"/>
        <v/>
      </c>
      <c r="I13" s="143"/>
      <c r="J13" s="143"/>
      <c r="K13" s="143">
        <v>2</v>
      </c>
      <c r="L13" s="192"/>
      <c r="M13" s="179"/>
      <c r="N13" s="143"/>
      <c r="O13" s="143" t="str">
        <f>基本情報!$C$4</f>
        <v>島根</v>
      </c>
      <c r="P13" s="175"/>
      <c r="Q13" s="176"/>
      <c r="R13" s="180"/>
      <c r="S13" s="146"/>
      <c r="T13" s="178">
        <v>2</v>
      </c>
      <c r="U13" s="176"/>
      <c r="V13" s="180"/>
      <c r="W13" s="146"/>
      <c r="X13" s="178">
        <v>2</v>
      </c>
      <c r="Y13" s="176"/>
      <c r="Z13" s="143"/>
      <c r="AA13" s="146"/>
      <c r="AB13" s="178">
        <v>2</v>
      </c>
      <c r="AC13" s="176"/>
      <c r="AD13" s="180"/>
      <c r="AE13" s="146"/>
      <c r="AF13" s="178"/>
      <c r="AG13" s="176"/>
      <c r="AH13" s="180"/>
      <c r="AI13" s="146"/>
      <c r="AN13" s="232" t="s">
        <v>266</v>
      </c>
      <c r="AO13" s="233">
        <f t="shared" si="2"/>
        <v>0</v>
      </c>
    </row>
    <row r="14" spans="1:41">
      <c r="A14" s="127">
        <v>8</v>
      </c>
      <c r="B14" s="173" t="str">
        <f>IF(F14="","",基本情報!$C$8)</f>
        <v/>
      </c>
      <c r="C14" s="142"/>
      <c r="D14" s="142"/>
      <c r="E14" s="142"/>
      <c r="F14" s="142"/>
      <c r="G14" s="142" t="str">
        <f t="shared" si="0"/>
        <v/>
      </c>
      <c r="H14" s="142" t="str">
        <f t="shared" si="1"/>
        <v/>
      </c>
      <c r="I14" s="142"/>
      <c r="J14" s="142"/>
      <c r="K14" s="142">
        <v>2</v>
      </c>
      <c r="L14" s="191"/>
      <c r="M14" s="173"/>
      <c r="N14" s="142"/>
      <c r="O14" s="142" t="str">
        <f>基本情報!$C$4</f>
        <v>島根</v>
      </c>
      <c r="P14" s="168"/>
      <c r="Q14" s="169"/>
      <c r="R14" s="174"/>
      <c r="S14" s="145"/>
      <c r="T14" s="172">
        <v>2</v>
      </c>
      <c r="U14" s="169"/>
      <c r="V14" s="174"/>
      <c r="W14" s="145"/>
      <c r="X14" s="172">
        <v>2</v>
      </c>
      <c r="Y14" s="169"/>
      <c r="Z14" s="142"/>
      <c r="AA14" s="145"/>
      <c r="AB14" s="172">
        <v>2</v>
      </c>
      <c r="AC14" s="169"/>
      <c r="AD14" s="174"/>
      <c r="AE14" s="145"/>
      <c r="AF14" s="172"/>
      <c r="AG14" s="169"/>
      <c r="AH14" s="174"/>
      <c r="AI14" s="145"/>
      <c r="AN14" s="232" t="s">
        <v>267</v>
      </c>
      <c r="AO14" s="233">
        <f t="shared" si="2"/>
        <v>0</v>
      </c>
    </row>
    <row r="15" spans="1:41">
      <c r="A15" s="126">
        <v>9</v>
      </c>
      <c r="B15" s="179" t="str">
        <f>IF(F15="","",基本情報!$C$8)</f>
        <v/>
      </c>
      <c r="C15" s="143"/>
      <c r="D15" s="143"/>
      <c r="E15" s="143"/>
      <c r="F15" s="143"/>
      <c r="G15" s="143" t="str">
        <f t="shared" ref="G15:G71" si="3">IF(F15="","",ASC(PHONETIC(F15)))</f>
        <v/>
      </c>
      <c r="H15" s="143" t="str">
        <f t="shared" ref="H15:H74" si="4">IF(F15="","",F15)</f>
        <v/>
      </c>
      <c r="I15" s="143"/>
      <c r="J15" s="143"/>
      <c r="K15" s="143">
        <v>2</v>
      </c>
      <c r="L15" s="146"/>
      <c r="M15" s="179"/>
      <c r="N15" s="143"/>
      <c r="O15" s="143" t="str">
        <f>基本情報!$C$4</f>
        <v>島根</v>
      </c>
      <c r="P15" s="175"/>
      <c r="Q15" s="176"/>
      <c r="R15" s="180"/>
      <c r="S15" s="146"/>
      <c r="T15" s="178">
        <v>2</v>
      </c>
      <c r="U15" s="176"/>
      <c r="V15" s="180"/>
      <c r="W15" s="146"/>
      <c r="X15" s="178">
        <v>2</v>
      </c>
      <c r="Y15" s="176"/>
      <c r="Z15" s="143"/>
      <c r="AA15" s="146"/>
      <c r="AB15" s="178">
        <v>2</v>
      </c>
      <c r="AC15" s="176"/>
      <c r="AD15" s="180"/>
      <c r="AE15" s="146"/>
      <c r="AF15" s="178"/>
      <c r="AG15" s="176"/>
      <c r="AH15" s="180"/>
      <c r="AI15" s="146"/>
      <c r="AN15" s="232" t="s">
        <v>283</v>
      </c>
      <c r="AO15" s="233">
        <f t="shared" si="2"/>
        <v>0</v>
      </c>
    </row>
    <row r="16" spans="1:41">
      <c r="A16" s="127">
        <v>10</v>
      </c>
      <c r="B16" s="173" t="str">
        <f>IF(F16="","",基本情報!$C$8)</f>
        <v/>
      </c>
      <c r="C16" s="142"/>
      <c r="D16" s="142"/>
      <c r="E16" s="142"/>
      <c r="F16" s="142"/>
      <c r="G16" s="142" t="str">
        <f t="shared" si="3"/>
        <v/>
      </c>
      <c r="H16" s="142" t="str">
        <f t="shared" si="4"/>
        <v/>
      </c>
      <c r="I16" s="142"/>
      <c r="J16" s="142"/>
      <c r="K16" s="142">
        <v>2</v>
      </c>
      <c r="L16" s="145"/>
      <c r="M16" s="173"/>
      <c r="N16" s="142"/>
      <c r="O16" s="142" t="str">
        <f>基本情報!$C$4</f>
        <v>島根</v>
      </c>
      <c r="P16" s="168"/>
      <c r="Q16" s="169"/>
      <c r="R16" s="174"/>
      <c r="S16" s="145"/>
      <c r="T16" s="172">
        <v>2</v>
      </c>
      <c r="U16" s="169"/>
      <c r="V16" s="174"/>
      <c r="W16" s="145"/>
      <c r="X16" s="172">
        <v>2</v>
      </c>
      <c r="Y16" s="169"/>
      <c r="Z16" s="142"/>
      <c r="AA16" s="145"/>
      <c r="AB16" s="172">
        <v>2</v>
      </c>
      <c r="AC16" s="169"/>
      <c r="AD16" s="174"/>
      <c r="AE16" s="145"/>
      <c r="AF16" s="172"/>
      <c r="AG16" s="169"/>
      <c r="AH16" s="174"/>
      <c r="AI16" s="145"/>
      <c r="AN16" s="232" t="s">
        <v>293</v>
      </c>
      <c r="AO16" s="233">
        <f t="shared" si="2"/>
        <v>0</v>
      </c>
    </row>
    <row r="17" spans="1:41">
      <c r="A17" s="126">
        <v>11</v>
      </c>
      <c r="B17" s="179" t="str">
        <f>IF(F17="","",基本情報!$C$8)</f>
        <v/>
      </c>
      <c r="C17" s="143"/>
      <c r="D17" s="143"/>
      <c r="E17" s="143"/>
      <c r="F17" s="143"/>
      <c r="G17" s="143" t="str">
        <f t="shared" si="3"/>
        <v/>
      </c>
      <c r="H17" s="143" t="str">
        <f t="shared" si="4"/>
        <v/>
      </c>
      <c r="I17" s="143"/>
      <c r="J17" s="143"/>
      <c r="K17" s="143">
        <v>2</v>
      </c>
      <c r="L17" s="146"/>
      <c r="M17" s="179"/>
      <c r="N17" s="143"/>
      <c r="O17" s="143" t="str">
        <f>基本情報!$C$4</f>
        <v>島根</v>
      </c>
      <c r="P17" s="175"/>
      <c r="Q17" s="176"/>
      <c r="R17" s="180"/>
      <c r="S17" s="146"/>
      <c r="T17" s="178">
        <v>2</v>
      </c>
      <c r="U17" s="176"/>
      <c r="V17" s="180"/>
      <c r="W17" s="146"/>
      <c r="X17" s="178">
        <v>2</v>
      </c>
      <c r="Y17" s="176"/>
      <c r="Z17" s="143"/>
      <c r="AA17" s="146"/>
      <c r="AB17" s="178">
        <v>2</v>
      </c>
      <c r="AC17" s="176"/>
      <c r="AD17" s="180"/>
      <c r="AE17" s="146"/>
      <c r="AF17" s="178"/>
      <c r="AG17" s="176"/>
      <c r="AH17" s="180"/>
      <c r="AI17" s="146"/>
      <c r="AN17" s="232" t="s">
        <v>275</v>
      </c>
      <c r="AO17" s="233">
        <f t="shared" si="2"/>
        <v>0</v>
      </c>
    </row>
    <row r="18" spans="1:41">
      <c r="A18" s="127">
        <v>12</v>
      </c>
      <c r="B18" s="173" t="str">
        <f>IF(F18="","",基本情報!$C$8)</f>
        <v/>
      </c>
      <c r="C18" s="142"/>
      <c r="D18" s="142"/>
      <c r="E18" s="142"/>
      <c r="F18" s="142"/>
      <c r="G18" s="142" t="str">
        <f t="shared" si="3"/>
        <v/>
      </c>
      <c r="H18" s="142" t="str">
        <f t="shared" si="4"/>
        <v/>
      </c>
      <c r="I18" s="142"/>
      <c r="J18" s="142"/>
      <c r="K18" s="142">
        <v>2</v>
      </c>
      <c r="L18" s="145"/>
      <c r="M18" s="173"/>
      <c r="N18" s="142"/>
      <c r="O18" s="142" t="str">
        <f>基本情報!$C$4</f>
        <v>島根</v>
      </c>
      <c r="P18" s="168"/>
      <c r="Q18" s="169"/>
      <c r="R18" s="174"/>
      <c r="S18" s="145"/>
      <c r="T18" s="172">
        <v>2</v>
      </c>
      <c r="U18" s="169"/>
      <c r="V18" s="174"/>
      <c r="W18" s="145"/>
      <c r="X18" s="172">
        <v>2</v>
      </c>
      <c r="Y18" s="169"/>
      <c r="Z18" s="142"/>
      <c r="AA18" s="145"/>
      <c r="AB18" s="172">
        <v>2</v>
      </c>
      <c r="AC18" s="169"/>
      <c r="AD18" s="174"/>
      <c r="AE18" s="145"/>
      <c r="AF18" s="172"/>
      <c r="AG18" s="169"/>
      <c r="AH18" s="174"/>
      <c r="AI18" s="145"/>
      <c r="AN18" s="232" t="s">
        <v>268</v>
      </c>
      <c r="AO18" s="233">
        <f t="shared" si="2"/>
        <v>0</v>
      </c>
    </row>
    <row r="19" spans="1:41">
      <c r="A19" s="126">
        <v>13</v>
      </c>
      <c r="B19" s="179" t="str">
        <f>IF(F19="","",基本情報!$C$8)</f>
        <v/>
      </c>
      <c r="C19" s="143"/>
      <c r="D19" s="143"/>
      <c r="E19" s="143"/>
      <c r="F19" s="143"/>
      <c r="G19" s="143" t="str">
        <f t="shared" si="3"/>
        <v/>
      </c>
      <c r="H19" s="143" t="str">
        <f t="shared" si="4"/>
        <v/>
      </c>
      <c r="I19" s="143"/>
      <c r="J19" s="143"/>
      <c r="K19" s="143">
        <v>2</v>
      </c>
      <c r="L19" s="146"/>
      <c r="M19" s="179"/>
      <c r="N19" s="143"/>
      <c r="O19" s="143" t="str">
        <f>基本情報!$C$4</f>
        <v>島根</v>
      </c>
      <c r="P19" s="175"/>
      <c r="Q19" s="176"/>
      <c r="R19" s="180"/>
      <c r="S19" s="146"/>
      <c r="T19" s="178">
        <v>2</v>
      </c>
      <c r="U19" s="176"/>
      <c r="V19" s="180"/>
      <c r="W19" s="146"/>
      <c r="X19" s="178">
        <v>2</v>
      </c>
      <c r="Y19" s="176"/>
      <c r="Z19" s="143"/>
      <c r="AA19" s="146"/>
      <c r="AB19" s="178">
        <v>2</v>
      </c>
      <c r="AC19" s="176"/>
      <c r="AD19" s="180"/>
      <c r="AE19" s="146"/>
      <c r="AF19" s="178"/>
      <c r="AG19" s="176"/>
      <c r="AH19" s="180"/>
      <c r="AI19" s="146"/>
      <c r="AN19" s="232" t="s">
        <v>269</v>
      </c>
      <c r="AO19" s="233">
        <f t="shared" si="2"/>
        <v>0</v>
      </c>
    </row>
    <row r="20" spans="1:41">
      <c r="A20" s="127">
        <v>14</v>
      </c>
      <c r="B20" s="173" t="str">
        <f>IF(F20="","",基本情報!$C$8)</f>
        <v/>
      </c>
      <c r="C20" s="142"/>
      <c r="D20" s="142"/>
      <c r="E20" s="142"/>
      <c r="F20" s="142"/>
      <c r="G20" s="142" t="str">
        <f t="shared" si="3"/>
        <v/>
      </c>
      <c r="H20" s="142" t="str">
        <f t="shared" si="4"/>
        <v/>
      </c>
      <c r="I20" s="142"/>
      <c r="J20" s="142"/>
      <c r="K20" s="142">
        <v>2</v>
      </c>
      <c r="L20" s="145"/>
      <c r="M20" s="173"/>
      <c r="N20" s="142"/>
      <c r="O20" s="142" t="str">
        <f>基本情報!$C$4</f>
        <v>島根</v>
      </c>
      <c r="P20" s="168"/>
      <c r="Q20" s="169"/>
      <c r="R20" s="174"/>
      <c r="S20" s="145"/>
      <c r="T20" s="172">
        <v>2</v>
      </c>
      <c r="U20" s="169"/>
      <c r="V20" s="174"/>
      <c r="W20" s="145"/>
      <c r="X20" s="172">
        <v>2</v>
      </c>
      <c r="Y20" s="169"/>
      <c r="Z20" s="142"/>
      <c r="AA20" s="145"/>
      <c r="AB20" s="172">
        <v>2</v>
      </c>
      <c r="AC20" s="169"/>
      <c r="AD20" s="174"/>
      <c r="AE20" s="145"/>
      <c r="AF20" s="172"/>
      <c r="AG20" s="169"/>
      <c r="AH20" s="174"/>
      <c r="AI20" s="145"/>
      <c r="AN20" s="232" t="s">
        <v>276</v>
      </c>
      <c r="AO20" s="233">
        <f t="shared" si="2"/>
        <v>0</v>
      </c>
    </row>
    <row r="21" spans="1:41">
      <c r="A21" s="126">
        <v>15</v>
      </c>
      <c r="B21" s="179" t="str">
        <f>IF(F21="","",基本情報!$C$8)</f>
        <v/>
      </c>
      <c r="C21" s="143"/>
      <c r="D21" s="143"/>
      <c r="E21" s="143"/>
      <c r="F21" s="143"/>
      <c r="G21" s="143" t="str">
        <f t="shared" si="3"/>
        <v/>
      </c>
      <c r="H21" s="143" t="str">
        <f t="shared" si="4"/>
        <v/>
      </c>
      <c r="I21" s="143"/>
      <c r="J21" s="143"/>
      <c r="K21" s="143">
        <v>2</v>
      </c>
      <c r="L21" s="146"/>
      <c r="M21" s="179"/>
      <c r="N21" s="143"/>
      <c r="O21" s="143" t="str">
        <f>基本情報!$C$4</f>
        <v>島根</v>
      </c>
      <c r="P21" s="175"/>
      <c r="Q21" s="176"/>
      <c r="R21" s="180"/>
      <c r="S21" s="146"/>
      <c r="T21" s="178">
        <v>2</v>
      </c>
      <c r="U21" s="176"/>
      <c r="V21" s="180"/>
      <c r="W21" s="146"/>
      <c r="X21" s="178">
        <v>2</v>
      </c>
      <c r="Y21" s="176"/>
      <c r="Z21" s="143"/>
      <c r="AA21" s="146"/>
      <c r="AB21" s="178">
        <v>2</v>
      </c>
      <c r="AC21" s="176"/>
      <c r="AD21" s="180"/>
      <c r="AE21" s="146"/>
      <c r="AF21" s="178"/>
      <c r="AG21" s="176"/>
      <c r="AH21" s="180"/>
      <c r="AI21" s="146"/>
      <c r="AN21" s="232" t="s">
        <v>294</v>
      </c>
      <c r="AO21" s="233">
        <f t="shared" si="2"/>
        <v>0</v>
      </c>
    </row>
    <row r="22" spans="1:41">
      <c r="A22" s="127">
        <v>16</v>
      </c>
      <c r="B22" s="173" t="str">
        <f>IF(F22="","",基本情報!$C$8)</f>
        <v/>
      </c>
      <c r="C22" s="142"/>
      <c r="D22" s="142"/>
      <c r="E22" s="142"/>
      <c r="F22" s="142"/>
      <c r="G22" s="142" t="str">
        <f t="shared" si="3"/>
        <v/>
      </c>
      <c r="H22" s="142" t="str">
        <f t="shared" si="4"/>
        <v/>
      </c>
      <c r="I22" s="142"/>
      <c r="J22" s="142"/>
      <c r="K22" s="142">
        <v>2</v>
      </c>
      <c r="L22" s="145"/>
      <c r="M22" s="173"/>
      <c r="N22" s="142"/>
      <c r="O22" s="142" t="str">
        <f>基本情報!$C$4</f>
        <v>島根</v>
      </c>
      <c r="P22" s="168"/>
      <c r="Q22" s="169"/>
      <c r="R22" s="174"/>
      <c r="S22" s="145"/>
      <c r="T22" s="172">
        <v>2</v>
      </c>
      <c r="U22" s="169"/>
      <c r="V22" s="174"/>
      <c r="W22" s="145"/>
      <c r="X22" s="172">
        <v>2</v>
      </c>
      <c r="Y22" s="169"/>
      <c r="Z22" s="142"/>
      <c r="AA22" s="145"/>
      <c r="AB22" s="172">
        <v>2</v>
      </c>
      <c r="AC22" s="169"/>
      <c r="AD22" s="174"/>
      <c r="AE22" s="145"/>
      <c r="AF22" s="172"/>
      <c r="AG22" s="169"/>
      <c r="AH22" s="174"/>
      <c r="AI22" s="145"/>
      <c r="AN22" s="232" t="s">
        <v>270</v>
      </c>
      <c r="AO22" s="233">
        <f t="shared" si="2"/>
        <v>0</v>
      </c>
    </row>
    <row r="23" spans="1:41">
      <c r="A23" s="126">
        <v>17</v>
      </c>
      <c r="B23" s="179" t="str">
        <f>IF(F23="","",基本情報!$C$8)</f>
        <v/>
      </c>
      <c r="C23" s="143"/>
      <c r="D23" s="143"/>
      <c r="E23" s="143"/>
      <c r="F23" s="143"/>
      <c r="G23" s="143" t="str">
        <f t="shared" si="3"/>
        <v/>
      </c>
      <c r="H23" s="143" t="str">
        <f t="shared" si="4"/>
        <v/>
      </c>
      <c r="I23" s="143"/>
      <c r="J23" s="143"/>
      <c r="K23" s="143">
        <v>2</v>
      </c>
      <c r="L23" s="146"/>
      <c r="M23" s="179"/>
      <c r="N23" s="143"/>
      <c r="O23" s="143" t="str">
        <f>基本情報!$C$4</f>
        <v>島根</v>
      </c>
      <c r="P23" s="175"/>
      <c r="Q23" s="176"/>
      <c r="R23" s="180"/>
      <c r="S23" s="146"/>
      <c r="T23" s="178">
        <v>2</v>
      </c>
      <c r="U23" s="176"/>
      <c r="V23" s="180"/>
      <c r="W23" s="146"/>
      <c r="X23" s="178">
        <v>2</v>
      </c>
      <c r="Y23" s="176"/>
      <c r="Z23" s="143"/>
      <c r="AA23" s="146"/>
      <c r="AB23" s="178">
        <v>2</v>
      </c>
      <c r="AC23" s="176"/>
      <c r="AD23" s="180"/>
      <c r="AE23" s="146"/>
      <c r="AF23" s="178"/>
      <c r="AG23" s="176"/>
      <c r="AH23" s="180"/>
      <c r="AI23" s="146"/>
      <c r="AN23" s="232" t="s">
        <v>295</v>
      </c>
      <c r="AO23" s="233">
        <f t="shared" si="2"/>
        <v>0</v>
      </c>
    </row>
    <row r="24" spans="1:41">
      <c r="A24" s="127">
        <v>18</v>
      </c>
      <c r="B24" s="173" t="str">
        <f>IF(F24="","",基本情報!$C$8)</f>
        <v/>
      </c>
      <c r="C24" s="142"/>
      <c r="D24" s="142"/>
      <c r="E24" s="142"/>
      <c r="F24" s="142"/>
      <c r="G24" s="142" t="str">
        <f t="shared" si="3"/>
        <v/>
      </c>
      <c r="H24" s="142" t="str">
        <f t="shared" si="4"/>
        <v/>
      </c>
      <c r="I24" s="142"/>
      <c r="J24" s="142"/>
      <c r="K24" s="142">
        <v>2</v>
      </c>
      <c r="L24" s="145"/>
      <c r="M24" s="173"/>
      <c r="N24" s="142"/>
      <c r="O24" s="142" t="str">
        <f>基本情報!$C$4</f>
        <v>島根</v>
      </c>
      <c r="P24" s="168"/>
      <c r="Q24" s="169"/>
      <c r="R24" s="174"/>
      <c r="S24" s="145"/>
      <c r="T24" s="172">
        <v>2</v>
      </c>
      <c r="U24" s="169"/>
      <c r="V24" s="174"/>
      <c r="W24" s="145"/>
      <c r="X24" s="172">
        <v>2</v>
      </c>
      <c r="Y24" s="169"/>
      <c r="Z24" s="142"/>
      <c r="AA24" s="145"/>
      <c r="AB24" s="172">
        <v>2</v>
      </c>
      <c r="AC24" s="169"/>
      <c r="AD24" s="174"/>
      <c r="AE24" s="145"/>
      <c r="AF24" s="172"/>
      <c r="AG24" s="169"/>
      <c r="AH24" s="174"/>
      <c r="AI24" s="145"/>
      <c r="AN24" s="232" t="s">
        <v>277</v>
      </c>
      <c r="AO24" s="233">
        <f t="shared" si="2"/>
        <v>0</v>
      </c>
    </row>
    <row r="25" spans="1:41">
      <c r="A25" s="126">
        <v>19</v>
      </c>
      <c r="B25" s="179" t="str">
        <f>IF(F25="","",基本情報!$C$8)</f>
        <v/>
      </c>
      <c r="C25" s="143"/>
      <c r="D25" s="143"/>
      <c r="E25" s="143"/>
      <c r="F25" s="143"/>
      <c r="G25" s="143" t="str">
        <f t="shared" si="3"/>
        <v/>
      </c>
      <c r="H25" s="143" t="str">
        <f t="shared" si="4"/>
        <v/>
      </c>
      <c r="I25" s="143"/>
      <c r="J25" s="143"/>
      <c r="K25" s="143">
        <v>2</v>
      </c>
      <c r="L25" s="146"/>
      <c r="M25" s="179"/>
      <c r="N25" s="143"/>
      <c r="O25" s="143" t="str">
        <f>基本情報!$C$4</f>
        <v>島根</v>
      </c>
      <c r="P25" s="175"/>
      <c r="Q25" s="176"/>
      <c r="R25" s="180"/>
      <c r="S25" s="146"/>
      <c r="T25" s="178">
        <v>2</v>
      </c>
      <c r="U25" s="176"/>
      <c r="V25" s="180"/>
      <c r="W25" s="146"/>
      <c r="X25" s="178">
        <v>2</v>
      </c>
      <c r="Y25" s="176"/>
      <c r="Z25" s="143"/>
      <c r="AA25" s="146"/>
      <c r="AB25" s="178">
        <v>2</v>
      </c>
      <c r="AC25" s="176"/>
      <c r="AD25" s="180"/>
      <c r="AE25" s="146"/>
      <c r="AF25" s="178"/>
      <c r="AG25" s="176"/>
      <c r="AH25" s="180"/>
      <c r="AI25" s="146"/>
      <c r="AN25" s="232" t="s">
        <v>296</v>
      </c>
      <c r="AO25" s="233">
        <f t="shared" si="2"/>
        <v>0</v>
      </c>
    </row>
    <row r="26" spans="1:41">
      <c r="A26" s="127">
        <v>20</v>
      </c>
      <c r="B26" s="173" t="str">
        <f>IF(F26="","",基本情報!$C$8)</f>
        <v/>
      </c>
      <c r="C26" s="142"/>
      <c r="D26" s="142"/>
      <c r="E26" s="142"/>
      <c r="F26" s="142"/>
      <c r="G26" s="142" t="str">
        <f t="shared" si="3"/>
        <v/>
      </c>
      <c r="H26" s="142" t="str">
        <f t="shared" si="4"/>
        <v/>
      </c>
      <c r="I26" s="142"/>
      <c r="J26" s="142"/>
      <c r="K26" s="142">
        <v>2</v>
      </c>
      <c r="L26" s="145"/>
      <c r="M26" s="173"/>
      <c r="N26" s="142"/>
      <c r="O26" s="142" t="str">
        <f>基本情報!$C$4</f>
        <v>島根</v>
      </c>
      <c r="P26" s="168"/>
      <c r="Q26" s="169"/>
      <c r="R26" s="174"/>
      <c r="S26" s="145"/>
      <c r="T26" s="172">
        <v>2</v>
      </c>
      <c r="U26" s="169"/>
      <c r="V26" s="174"/>
      <c r="W26" s="145"/>
      <c r="X26" s="172">
        <v>2</v>
      </c>
      <c r="Y26" s="169"/>
      <c r="Z26" s="142"/>
      <c r="AA26" s="145"/>
      <c r="AB26" s="172">
        <v>2</v>
      </c>
      <c r="AC26" s="169"/>
      <c r="AD26" s="174"/>
      <c r="AE26" s="145"/>
      <c r="AF26" s="172"/>
      <c r="AG26" s="169"/>
      <c r="AH26" s="174"/>
      <c r="AI26" s="145"/>
      <c r="AN26" s="232" t="s">
        <v>297</v>
      </c>
      <c r="AO26" s="233">
        <f t="shared" si="2"/>
        <v>0</v>
      </c>
    </row>
    <row r="27" spans="1:41">
      <c r="A27" s="126">
        <v>21</v>
      </c>
      <c r="B27" s="179" t="str">
        <f>IF(F27="","",基本情報!$C$8)</f>
        <v/>
      </c>
      <c r="C27" s="143"/>
      <c r="D27" s="143"/>
      <c r="E27" s="143"/>
      <c r="F27" s="143"/>
      <c r="G27" s="143" t="str">
        <f t="shared" si="3"/>
        <v/>
      </c>
      <c r="H27" s="143" t="str">
        <f t="shared" si="4"/>
        <v/>
      </c>
      <c r="I27" s="143"/>
      <c r="J27" s="143"/>
      <c r="K27" s="143">
        <v>2</v>
      </c>
      <c r="L27" s="146"/>
      <c r="M27" s="179"/>
      <c r="N27" s="143"/>
      <c r="O27" s="143" t="str">
        <f>基本情報!$C$4</f>
        <v>島根</v>
      </c>
      <c r="P27" s="175"/>
      <c r="Q27" s="176"/>
      <c r="R27" s="180"/>
      <c r="S27" s="146"/>
      <c r="T27" s="178">
        <v>2</v>
      </c>
      <c r="U27" s="176"/>
      <c r="V27" s="180"/>
      <c r="W27" s="146"/>
      <c r="X27" s="178">
        <v>2</v>
      </c>
      <c r="Y27" s="176"/>
      <c r="Z27" s="143"/>
      <c r="AA27" s="146"/>
      <c r="AB27" s="178">
        <v>2</v>
      </c>
      <c r="AC27" s="176"/>
      <c r="AD27" s="180"/>
      <c r="AE27" s="146"/>
      <c r="AF27" s="178"/>
      <c r="AG27" s="176"/>
      <c r="AH27" s="180"/>
      <c r="AI27" s="146"/>
      <c r="AN27" s="232" t="s">
        <v>271</v>
      </c>
      <c r="AO27" s="233">
        <f t="shared" si="2"/>
        <v>0</v>
      </c>
    </row>
    <row r="28" spans="1:41">
      <c r="A28" s="127">
        <v>22</v>
      </c>
      <c r="B28" s="173" t="str">
        <f>IF(F28="","",基本情報!$C$8)</f>
        <v/>
      </c>
      <c r="C28" s="142"/>
      <c r="D28" s="142"/>
      <c r="E28" s="142"/>
      <c r="F28" s="142"/>
      <c r="G28" s="142" t="str">
        <f t="shared" si="3"/>
        <v/>
      </c>
      <c r="H28" s="142" t="str">
        <f t="shared" si="4"/>
        <v/>
      </c>
      <c r="I28" s="142"/>
      <c r="J28" s="142"/>
      <c r="K28" s="142">
        <v>2</v>
      </c>
      <c r="L28" s="145"/>
      <c r="M28" s="173"/>
      <c r="N28" s="142"/>
      <c r="O28" s="142" t="str">
        <f>基本情報!$C$4</f>
        <v>島根</v>
      </c>
      <c r="P28" s="168"/>
      <c r="Q28" s="169"/>
      <c r="R28" s="174"/>
      <c r="S28" s="145"/>
      <c r="T28" s="172">
        <v>2</v>
      </c>
      <c r="U28" s="169"/>
      <c r="V28" s="174"/>
      <c r="W28" s="145"/>
      <c r="X28" s="172">
        <v>2</v>
      </c>
      <c r="Y28" s="169"/>
      <c r="Z28" s="142"/>
      <c r="AA28" s="145"/>
      <c r="AB28" s="172">
        <v>2</v>
      </c>
      <c r="AC28" s="169"/>
      <c r="AD28" s="174"/>
      <c r="AE28" s="145"/>
      <c r="AF28" s="172"/>
      <c r="AG28" s="169"/>
      <c r="AH28" s="174"/>
      <c r="AI28" s="145"/>
      <c r="AN28" s="232" t="s">
        <v>272</v>
      </c>
      <c r="AO28" s="233">
        <f t="shared" si="2"/>
        <v>0</v>
      </c>
    </row>
    <row r="29" spans="1:41">
      <c r="A29" s="126">
        <v>23</v>
      </c>
      <c r="B29" s="179" t="str">
        <f>IF(F29="","",基本情報!$C$8)</f>
        <v/>
      </c>
      <c r="C29" s="143"/>
      <c r="D29" s="143"/>
      <c r="E29" s="143"/>
      <c r="F29" s="143"/>
      <c r="G29" s="143" t="str">
        <f t="shared" si="3"/>
        <v/>
      </c>
      <c r="H29" s="143" t="str">
        <f t="shared" si="4"/>
        <v/>
      </c>
      <c r="I29" s="143"/>
      <c r="J29" s="143"/>
      <c r="K29" s="143">
        <v>2</v>
      </c>
      <c r="L29" s="146"/>
      <c r="M29" s="179"/>
      <c r="N29" s="143"/>
      <c r="O29" s="143" t="str">
        <f>基本情報!$C$4</f>
        <v>島根</v>
      </c>
      <c r="P29" s="175"/>
      <c r="Q29" s="176"/>
      <c r="R29" s="180"/>
      <c r="S29" s="146"/>
      <c r="T29" s="178">
        <v>2</v>
      </c>
      <c r="U29" s="176"/>
      <c r="V29" s="180"/>
      <c r="W29" s="146"/>
      <c r="X29" s="178">
        <v>2</v>
      </c>
      <c r="Y29" s="176"/>
      <c r="Z29" s="143"/>
      <c r="AA29" s="146"/>
      <c r="AB29" s="178">
        <v>2</v>
      </c>
      <c r="AC29" s="176"/>
      <c r="AD29" s="180"/>
      <c r="AE29" s="146"/>
      <c r="AF29" s="178"/>
      <c r="AG29" s="176"/>
      <c r="AH29" s="180"/>
      <c r="AI29" s="146"/>
      <c r="AN29" s="232" t="s">
        <v>298</v>
      </c>
      <c r="AO29" s="233">
        <f t="shared" si="2"/>
        <v>0</v>
      </c>
    </row>
    <row r="30" spans="1:41">
      <c r="A30" s="127">
        <v>24</v>
      </c>
      <c r="B30" s="173" t="str">
        <f>IF(F30="","",基本情報!$C$8)</f>
        <v/>
      </c>
      <c r="C30" s="142"/>
      <c r="D30" s="142"/>
      <c r="E30" s="142"/>
      <c r="F30" s="142"/>
      <c r="G30" s="142" t="str">
        <f t="shared" si="3"/>
        <v/>
      </c>
      <c r="H30" s="142" t="str">
        <f t="shared" si="4"/>
        <v/>
      </c>
      <c r="I30" s="142"/>
      <c r="J30" s="142"/>
      <c r="K30" s="142">
        <v>2</v>
      </c>
      <c r="L30" s="145"/>
      <c r="M30" s="173"/>
      <c r="N30" s="142"/>
      <c r="O30" s="142" t="str">
        <f>基本情報!$C$4</f>
        <v>島根</v>
      </c>
      <c r="P30" s="168"/>
      <c r="Q30" s="169"/>
      <c r="R30" s="174"/>
      <c r="S30" s="145"/>
      <c r="T30" s="172">
        <v>2</v>
      </c>
      <c r="U30" s="169"/>
      <c r="V30" s="174"/>
      <c r="W30" s="145"/>
      <c r="X30" s="172">
        <v>2</v>
      </c>
      <c r="Y30" s="169"/>
      <c r="Z30" s="142"/>
      <c r="AA30" s="145"/>
      <c r="AB30" s="172">
        <v>2</v>
      </c>
      <c r="AC30" s="169"/>
      <c r="AD30" s="174"/>
      <c r="AE30" s="145"/>
      <c r="AF30" s="172"/>
      <c r="AG30" s="169"/>
      <c r="AH30" s="174"/>
      <c r="AI30" s="145"/>
      <c r="AN30" s="232" t="s">
        <v>299</v>
      </c>
      <c r="AO30" s="233">
        <f t="shared" si="2"/>
        <v>0</v>
      </c>
    </row>
    <row r="31" spans="1:41">
      <c r="A31" s="126">
        <v>25</v>
      </c>
      <c r="B31" s="179" t="str">
        <f>IF(F31="","",基本情報!$C$8)</f>
        <v/>
      </c>
      <c r="C31" s="143"/>
      <c r="D31" s="143"/>
      <c r="E31" s="143"/>
      <c r="F31" s="143"/>
      <c r="G31" s="143" t="str">
        <f t="shared" si="3"/>
        <v/>
      </c>
      <c r="H31" s="143" t="str">
        <f t="shared" si="4"/>
        <v/>
      </c>
      <c r="I31" s="143"/>
      <c r="J31" s="143"/>
      <c r="K31" s="143">
        <v>2</v>
      </c>
      <c r="L31" s="146"/>
      <c r="M31" s="179"/>
      <c r="N31" s="143"/>
      <c r="O31" s="143" t="str">
        <f>基本情報!$C$4</f>
        <v>島根</v>
      </c>
      <c r="P31" s="175"/>
      <c r="Q31" s="176"/>
      <c r="R31" s="180"/>
      <c r="S31" s="146"/>
      <c r="T31" s="178">
        <v>2</v>
      </c>
      <c r="U31" s="176"/>
      <c r="V31" s="180"/>
      <c r="W31" s="146"/>
      <c r="X31" s="178">
        <v>2</v>
      </c>
      <c r="Y31" s="176"/>
      <c r="Z31" s="143"/>
      <c r="AA31" s="146"/>
      <c r="AB31" s="178">
        <v>2</v>
      </c>
      <c r="AC31" s="176"/>
      <c r="AD31" s="180"/>
      <c r="AE31" s="146"/>
      <c r="AF31" s="178"/>
      <c r="AG31" s="176"/>
      <c r="AH31" s="180"/>
      <c r="AI31" s="146"/>
      <c r="AN31" s="232" t="s">
        <v>300</v>
      </c>
      <c r="AO31" s="233">
        <f t="shared" ref="AO31" si="5">COUNTIF($Q$7:$V$46,AN31)</f>
        <v>0</v>
      </c>
    </row>
    <row r="32" spans="1:41">
      <c r="A32" s="127">
        <v>26</v>
      </c>
      <c r="B32" s="173" t="str">
        <f>IF(F32="","",基本情報!$C$8)</f>
        <v/>
      </c>
      <c r="C32" s="142"/>
      <c r="D32" s="142"/>
      <c r="E32" s="142"/>
      <c r="F32" s="142"/>
      <c r="G32" s="142" t="str">
        <f t="shared" si="3"/>
        <v/>
      </c>
      <c r="H32" s="142" t="str">
        <f t="shared" si="4"/>
        <v/>
      </c>
      <c r="I32" s="142"/>
      <c r="J32" s="142"/>
      <c r="K32" s="142">
        <v>2</v>
      </c>
      <c r="L32" s="145"/>
      <c r="M32" s="173"/>
      <c r="N32" s="142"/>
      <c r="O32" s="142" t="str">
        <f>基本情報!$C$4</f>
        <v>島根</v>
      </c>
      <c r="P32" s="168"/>
      <c r="Q32" s="169"/>
      <c r="R32" s="174"/>
      <c r="S32" s="145"/>
      <c r="T32" s="172">
        <v>2</v>
      </c>
      <c r="U32" s="169"/>
      <c r="V32" s="174"/>
      <c r="W32" s="145"/>
      <c r="X32" s="172">
        <v>2</v>
      </c>
      <c r="Y32" s="169"/>
      <c r="Z32" s="142"/>
      <c r="AA32" s="145"/>
      <c r="AB32" s="172">
        <v>2</v>
      </c>
      <c r="AC32" s="169"/>
      <c r="AD32" s="174"/>
      <c r="AE32" s="145"/>
      <c r="AF32" s="172"/>
      <c r="AG32" s="169"/>
      <c r="AH32" s="174"/>
      <c r="AI32" s="145"/>
      <c r="AN32" s="232" t="s">
        <v>301</v>
      </c>
      <c r="AO32" s="233">
        <f t="shared" ref="AO32" si="6">COUNTIF($Q$7:$V$46,AN32)</f>
        <v>0</v>
      </c>
    </row>
    <row r="33" spans="1:41">
      <c r="A33" s="126">
        <v>27</v>
      </c>
      <c r="B33" s="179" t="str">
        <f>IF(F33="","",基本情報!$C$8)</f>
        <v/>
      </c>
      <c r="C33" s="143"/>
      <c r="D33" s="143"/>
      <c r="E33" s="143"/>
      <c r="F33" s="143"/>
      <c r="G33" s="143" t="str">
        <f t="shared" si="3"/>
        <v/>
      </c>
      <c r="H33" s="143" t="str">
        <f t="shared" si="4"/>
        <v/>
      </c>
      <c r="I33" s="143"/>
      <c r="J33" s="143"/>
      <c r="K33" s="143">
        <v>2</v>
      </c>
      <c r="L33" s="146"/>
      <c r="M33" s="179"/>
      <c r="N33" s="143"/>
      <c r="O33" s="143" t="str">
        <f>基本情報!$C$4</f>
        <v>島根</v>
      </c>
      <c r="P33" s="175"/>
      <c r="Q33" s="176"/>
      <c r="R33" s="180"/>
      <c r="S33" s="146"/>
      <c r="T33" s="178">
        <v>2</v>
      </c>
      <c r="U33" s="176"/>
      <c r="V33" s="180"/>
      <c r="W33" s="146"/>
      <c r="X33" s="178">
        <v>2</v>
      </c>
      <c r="Y33" s="176"/>
      <c r="Z33" s="143"/>
      <c r="AA33" s="146"/>
      <c r="AB33" s="178">
        <v>2</v>
      </c>
      <c r="AC33" s="176"/>
      <c r="AD33" s="180"/>
      <c r="AE33" s="146"/>
      <c r="AF33" s="178"/>
      <c r="AG33" s="176"/>
      <c r="AH33" s="180"/>
      <c r="AI33" s="146"/>
      <c r="AN33" s="197" t="s">
        <v>166</v>
      </c>
      <c r="AO33" s="1">
        <f>SUM(AO7:AO30)</f>
        <v>0</v>
      </c>
    </row>
    <row r="34" spans="1:41">
      <c r="A34" s="127">
        <v>28</v>
      </c>
      <c r="B34" s="173" t="str">
        <f>IF(F34="","",基本情報!$C$8)</f>
        <v/>
      </c>
      <c r="C34" s="142"/>
      <c r="D34" s="142"/>
      <c r="E34" s="142"/>
      <c r="F34" s="142"/>
      <c r="G34" s="142" t="str">
        <f t="shared" si="3"/>
        <v/>
      </c>
      <c r="H34" s="142" t="str">
        <f t="shared" si="4"/>
        <v/>
      </c>
      <c r="I34" s="142"/>
      <c r="J34" s="142"/>
      <c r="K34" s="142">
        <v>2</v>
      </c>
      <c r="L34" s="145"/>
      <c r="M34" s="173"/>
      <c r="N34" s="142"/>
      <c r="O34" s="142" t="str">
        <f>基本情報!$C$4</f>
        <v>島根</v>
      </c>
      <c r="P34" s="168"/>
      <c r="Q34" s="169"/>
      <c r="R34" s="174"/>
      <c r="S34" s="145"/>
      <c r="T34" s="172">
        <v>2</v>
      </c>
      <c r="U34" s="169"/>
      <c r="V34" s="174"/>
      <c r="W34" s="145"/>
      <c r="X34" s="172">
        <v>2</v>
      </c>
      <c r="Y34" s="169"/>
      <c r="Z34" s="142"/>
      <c r="AA34" s="145"/>
      <c r="AB34" s="172">
        <v>2</v>
      </c>
      <c r="AC34" s="169"/>
      <c r="AD34" s="174"/>
      <c r="AE34" s="145"/>
      <c r="AF34" s="172"/>
      <c r="AG34" s="169"/>
      <c r="AH34" s="174"/>
      <c r="AI34" s="145"/>
    </row>
    <row r="35" spans="1:41">
      <c r="A35" s="126">
        <v>29</v>
      </c>
      <c r="B35" s="179" t="str">
        <f>IF(F35="","",基本情報!$C$8)</f>
        <v/>
      </c>
      <c r="C35" s="143"/>
      <c r="D35" s="143"/>
      <c r="E35" s="143"/>
      <c r="F35" s="143"/>
      <c r="G35" s="143" t="str">
        <f t="shared" si="3"/>
        <v/>
      </c>
      <c r="H35" s="143" t="str">
        <f t="shared" si="4"/>
        <v/>
      </c>
      <c r="I35" s="143"/>
      <c r="J35" s="143"/>
      <c r="K35" s="143">
        <v>2</v>
      </c>
      <c r="L35" s="146"/>
      <c r="M35" s="179"/>
      <c r="N35" s="143"/>
      <c r="O35" s="143" t="str">
        <f>基本情報!$C$4</f>
        <v>島根</v>
      </c>
      <c r="P35" s="175"/>
      <c r="Q35" s="176"/>
      <c r="R35" s="180"/>
      <c r="S35" s="146"/>
      <c r="T35" s="178">
        <v>2</v>
      </c>
      <c r="U35" s="176"/>
      <c r="V35" s="180"/>
      <c r="W35" s="146"/>
      <c r="X35" s="178">
        <v>2</v>
      </c>
      <c r="Y35" s="176"/>
      <c r="Z35" s="143"/>
      <c r="AA35" s="146"/>
      <c r="AB35" s="178">
        <v>2</v>
      </c>
      <c r="AC35" s="176"/>
      <c r="AD35" s="180"/>
      <c r="AE35" s="146"/>
      <c r="AF35" s="178"/>
      <c r="AG35" s="176"/>
      <c r="AH35" s="180"/>
      <c r="AI35" s="146"/>
    </row>
    <row r="36" spans="1:41">
      <c r="A36" s="127">
        <v>30</v>
      </c>
      <c r="B36" s="173" t="str">
        <f>IF(F36="","",基本情報!$C$8)</f>
        <v/>
      </c>
      <c r="C36" s="142"/>
      <c r="D36" s="142"/>
      <c r="E36" s="142"/>
      <c r="F36" s="142"/>
      <c r="G36" s="142" t="str">
        <f t="shared" si="3"/>
        <v/>
      </c>
      <c r="H36" s="142" t="str">
        <f t="shared" si="4"/>
        <v/>
      </c>
      <c r="I36" s="142"/>
      <c r="J36" s="142"/>
      <c r="K36" s="142">
        <v>2</v>
      </c>
      <c r="L36" s="145"/>
      <c r="M36" s="173"/>
      <c r="N36" s="142"/>
      <c r="O36" s="142" t="str">
        <f>基本情報!$C$4</f>
        <v>島根</v>
      </c>
      <c r="P36" s="168"/>
      <c r="Q36" s="169"/>
      <c r="R36" s="174"/>
      <c r="S36" s="145"/>
      <c r="T36" s="172">
        <v>2</v>
      </c>
      <c r="U36" s="169"/>
      <c r="V36" s="174"/>
      <c r="W36" s="145"/>
      <c r="X36" s="172">
        <v>2</v>
      </c>
      <c r="Y36" s="169"/>
      <c r="Z36" s="142"/>
      <c r="AA36" s="145"/>
      <c r="AB36" s="172">
        <v>2</v>
      </c>
      <c r="AC36" s="169"/>
      <c r="AD36" s="174"/>
      <c r="AE36" s="145"/>
      <c r="AF36" s="172"/>
      <c r="AG36" s="169"/>
      <c r="AH36" s="174"/>
      <c r="AI36" s="145"/>
    </row>
    <row r="37" spans="1:41">
      <c r="A37" s="126">
        <v>31</v>
      </c>
      <c r="B37" s="179" t="str">
        <f>IF(F37="","",基本情報!$C$8)</f>
        <v/>
      </c>
      <c r="C37" s="143"/>
      <c r="D37" s="143"/>
      <c r="E37" s="143"/>
      <c r="F37" s="143"/>
      <c r="G37" s="143" t="str">
        <f t="shared" si="3"/>
        <v/>
      </c>
      <c r="H37" s="143" t="str">
        <f t="shared" si="4"/>
        <v/>
      </c>
      <c r="I37" s="143"/>
      <c r="J37" s="143"/>
      <c r="K37" s="143">
        <v>2</v>
      </c>
      <c r="L37" s="146"/>
      <c r="M37" s="179"/>
      <c r="N37" s="143"/>
      <c r="O37" s="143" t="str">
        <f>基本情報!$C$4</f>
        <v>島根</v>
      </c>
      <c r="P37" s="175"/>
      <c r="Q37" s="176"/>
      <c r="R37" s="180"/>
      <c r="S37" s="146"/>
      <c r="T37" s="178">
        <v>2</v>
      </c>
      <c r="U37" s="176"/>
      <c r="V37" s="180"/>
      <c r="W37" s="146"/>
      <c r="X37" s="178">
        <v>2</v>
      </c>
      <c r="Y37" s="176"/>
      <c r="Z37" s="143"/>
      <c r="AA37" s="146"/>
      <c r="AB37" s="178">
        <v>2</v>
      </c>
      <c r="AC37" s="176"/>
      <c r="AD37" s="180"/>
      <c r="AE37" s="146"/>
      <c r="AF37" s="178"/>
      <c r="AG37" s="176"/>
      <c r="AH37" s="180"/>
      <c r="AI37" s="146"/>
    </row>
    <row r="38" spans="1:41">
      <c r="A38" s="127">
        <v>32</v>
      </c>
      <c r="B38" s="173" t="str">
        <f>IF(F38="","",基本情報!$C$8)</f>
        <v/>
      </c>
      <c r="C38" s="142"/>
      <c r="D38" s="142"/>
      <c r="E38" s="142"/>
      <c r="F38" s="142"/>
      <c r="G38" s="142" t="str">
        <f t="shared" si="3"/>
        <v/>
      </c>
      <c r="H38" s="142" t="str">
        <f t="shared" si="4"/>
        <v/>
      </c>
      <c r="I38" s="142"/>
      <c r="J38" s="142"/>
      <c r="K38" s="142">
        <v>2</v>
      </c>
      <c r="L38" s="145"/>
      <c r="M38" s="173"/>
      <c r="N38" s="142"/>
      <c r="O38" s="142" t="str">
        <f>基本情報!$C$4</f>
        <v>島根</v>
      </c>
      <c r="P38" s="168"/>
      <c r="Q38" s="169"/>
      <c r="R38" s="174"/>
      <c r="S38" s="145"/>
      <c r="T38" s="172">
        <v>2</v>
      </c>
      <c r="U38" s="169"/>
      <c r="V38" s="174"/>
      <c r="W38" s="145"/>
      <c r="X38" s="172">
        <v>2</v>
      </c>
      <c r="Y38" s="169"/>
      <c r="Z38" s="142"/>
      <c r="AA38" s="145"/>
      <c r="AB38" s="172">
        <v>2</v>
      </c>
      <c r="AC38" s="169"/>
      <c r="AD38" s="174"/>
      <c r="AE38" s="145"/>
      <c r="AF38" s="172"/>
      <c r="AG38" s="169"/>
      <c r="AH38" s="174"/>
      <c r="AI38" s="145"/>
    </row>
    <row r="39" spans="1:41">
      <c r="A39" s="126">
        <v>33</v>
      </c>
      <c r="B39" s="179" t="str">
        <f>IF(F39="","",基本情報!$C$8)</f>
        <v/>
      </c>
      <c r="C39" s="143"/>
      <c r="D39" s="143"/>
      <c r="E39" s="143"/>
      <c r="F39" s="143"/>
      <c r="G39" s="143" t="str">
        <f t="shared" si="3"/>
        <v/>
      </c>
      <c r="H39" s="143" t="str">
        <f t="shared" si="4"/>
        <v/>
      </c>
      <c r="I39" s="143"/>
      <c r="J39" s="143"/>
      <c r="K39" s="143">
        <v>2</v>
      </c>
      <c r="L39" s="146"/>
      <c r="M39" s="179"/>
      <c r="N39" s="143"/>
      <c r="O39" s="143" t="str">
        <f>基本情報!$C$4</f>
        <v>島根</v>
      </c>
      <c r="P39" s="175"/>
      <c r="Q39" s="176"/>
      <c r="R39" s="180"/>
      <c r="S39" s="146"/>
      <c r="T39" s="178">
        <v>2</v>
      </c>
      <c r="U39" s="176"/>
      <c r="V39" s="180"/>
      <c r="W39" s="146"/>
      <c r="X39" s="178">
        <v>2</v>
      </c>
      <c r="Y39" s="176"/>
      <c r="Z39" s="143"/>
      <c r="AA39" s="146"/>
      <c r="AB39" s="178">
        <v>2</v>
      </c>
      <c r="AC39" s="176"/>
      <c r="AD39" s="180"/>
      <c r="AE39" s="146"/>
      <c r="AF39" s="178"/>
      <c r="AG39" s="176"/>
      <c r="AH39" s="180"/>
      <c r="AI39" s="146"/>
    </row>
    <row r="40" spans="1:41">
      <c r="A40" s="127">
        <v>34</v>
      </c>
      <c r="B40" s="173" t="str">
        <f>IF(F40="","",基本情報!$C$8)</f>
        <v/>
      </c>
      <c r="C40" s="142"/>
      <c r="D40" s="142"/>
      <c r="E40" s="142"/>
      <c r="F40" s="142"/>
      <c r="G40" s="142" t="str">
        <f t="shared" si="3"/>
        <v/>
      </c>
      <c r="H40" s="142" t="str">
        <f t="shared" si="4"/>
        <v/>
      </c>
      <c r="I40" s="142"/>
      <c r="J40" s="142"/>
      <c r="K40" s="142">
        <v>2</v>
      </c>
      <c r="L40" s="145"/>
      <c r="M40" s="173"/>
      <c r="N40" s="142"/>
      <c r="O40" s="142" t="str">
        <f>基本情報!$C$4</f>
        <v>島根</v>
      </c>
      <c r="P40" s="168"/>
      <c r="Q40" s="169"/>
      <c r="R40" s="174"/>
      <c r="S40" s="145"/>
      <c r="T40" s="172">
        <v>2</v>
      </c>
      <c r="U40" s="169"/>
      <c r="V40" s="174"/>
      <c r="W40" s="145"/>
      <c r="X40" s="172">
        <v>2</v>
      </c>
      <c r="Y40" s="169"/>
      <c r="Z40" s="142"/>
      <c r="AA40" s="145"/>
      <c r="AB40" s="172">
        <v>2</v>
      </c>
      <c r="AC40" s="169"/>
      <c r="AD40" s="174"/>
      <c r="AE40" s="145"/>
      <c r="AF40" s="172"/>
      <c r="AG40" s="169"/>
      <c r="AH40" s="174"/>
      <c r="AI40" s="145"/>
    </row>
    <row r="41" spans="1:41">
      <c r="A41" s="126">
        <v>35</v>
      </c>
      <c r="B41" s="179" t="str">
        <f>IF(F41="","",基本情報!$C$8)</f>
        <v/>
      </c>
      <c r="C41" s="143"/>
      <c r="D41" s="143"/>
      <c r="E41" s="143"/>
      <c r="F41" s="143"/>
      <c r="G41" s="143" t="str">
        <f t="shared" si="3"/>
        <v/>
      </c>
      <c r="H41" s="143" t="str">
        <f t="shared" si="4"/>
        <v/>
      </c>
      <c r="I41" s="143"/>
      <c r="J41" s="143"/>
      <c r="K41" s="143">
        <v>2</v>
      </c>
      <c r="L41" s="146"/>
      <c r="M41" s="179"/>
      <c r="N41" s="143"/>
      <c r="O41" s="143" t="str">
        <f>基本情報!$C$4</f>
        <v>島根</v>
      </c>
      <c r="P41" s="175"/>
      <c r="Q41" s="176"/>
      <c r="R41" s="180"/>
      <c r="S41" s="146"/>
      <c r="T41" s="178">
        <v>2</v>
      </c>
      <c r="U41" s="176"/>
      <c r="V41" s="180"/>
      <c r="W41" s="146"/>
      <c r="X41" s="178">
        <v>2</v>
      </c>
      <c r="Y41" s="176"/>
      <c r="Z41" s="143"/>
      <c r="AA41" s="146"/>
      <c r="AB41" s="178">
        <v>2</v>
      </c>
      <c r="AC41" s="176"/>
      <c r="AD41" s="180"/>
      <c r="AE41" s="146"/>
      <c r="AF41" s="178"/>
      <c r="AG41" s="176"/>
      <c r="AH41" s="180"/>
      <c r="AI41" s="146"/>
    </row>
    <row r="42" spans="1:41">
      <c r="A42" s="127">
        <v>36</v>
      </c>
      <c r="B42" s="173" t="str">
        <f>IF(F42="","",基本情報!$C$8)</f>
        <v/>
      </c>
      <c r="C42" s="142"/>
      <c r="D42" s="142"/>
      <c r="E42" s="142"/>
      <c r="F42" s="142"/>
      <c r="G42" s="142" t="str">
        <f t="shared" si="3"/>
        <v/>
      </c>
      <c r="H42" s="142" t="str">
        <f t="shared" si="4"/>
        <v/>
      </c>
      <c r="I42" s="142"/>
      <c r="J42" s="142"/>
      <c r="K42" s="142">
        <v>2</v>
      </c>
      <c r="L42" s="145"/>
      <c r="M42" s="173"/>
      <c r="N42" s="142"/>
      <c r="O42" s="142" t="str">
        <f>基本情報!$C$4</f>
        <v>島根</v>
      </c>
      <c r="P42" s="168"/>
      <c r="Q42" s="169"/>
      <c r="R42" s="174"/>
      <c r="S42" s="145"/>
      <c r="T42" s="172">
        <v>2</v>
      </c>
      <c r="U42" s="169"/>
      <c r="V42" s="174"/>
      <c r="W42" s="145"/>
      <c r="X42" s="172">
        <v>2</v>
      </c>
      <c r="Y42" s="169"/>
      <c r="Z42" s="142"/>
      <c r="AA42" s="145"/>
      <c r="AB42" s="172">
        <v>2</v>
      </c>
      <c r="AC42" s="169"/>
      <c r="AD42" s="174"/>
      <c r="AE42" s="145"/>
      <c r="AF42" s="172"/>
      <c r="AG42" s="169"/>
      <c r="AH42" s="174"/>
      <c r="AI42" s="145"/>
    </row>
    <row r="43" spans="1:41">
      <c r="A43" s="126">
        <v>37</v>
      </c>
      <c r="B43" s="179" t="str">
        <f>IF(F43="","",基本情報!$C$8)</f>
        <v/>
      </c>
      <c r="C43" s="143"/>
      <c r="D43" s="143"/>
      <c r="E43" s="143"/>
      <c r="F43" s="143"/>
      <c r="G43" s="143" t="str">
        <f t="shared" si="3"/>
        <v/>
      </c>
      <c r="H43" s="143" t="str">
        <f t="shared" si="4"/>
        <v/>
      </c>
      <c r="I43" s="143"/>
      <c r="J43" s="143"/>
      <c r="K43" s="143">
        <v>2</v>
      </c>
      <c r="L43" s="146"/>
      <c r="M43" s="179"/>
      <c r="N43" s="143"/>
      <c r="O43" s="143" t="str">
        <f>基本情報!$C$4</f>
        <v>島根</v>
      </c>
      <c r="P43" s="175"/>
      <c r="Q43" s="176"/>
      <c r="R43" s="180"/>
      <c r="S43" s="146"/>
      <c r="T43" s="178">
        <v>2</v>
      </c>
      <c r="U43" s="176"/>
      <c r="V43" s="180"/>
      <c r="W43" s="146"/>
      <c r="X43" s="178">
        <v>2</v>
      </c>
      <c r="Y43" s="176"/>
      <c r="Z43" s="143"/>
      <c r="AA43" s="146"/>
      <c r="AB43" s="178">
        <v>2</v>
      </c>
      <c r="AC43" s="176"/>
      <c r="AD43" s="180"/>
      <c r="AE43" s="146"/>
      <c r="AF43" s="178"/>
      <c r="AG43" s="176"/>
      <c r="AH43" s="180"/>
      <c r="AI43" s="146"/>
    </row>
    <row r="44" spans="1:41">
      <c r="A44" s="127">
        <v>38</v>
      </c>
      <c r="B44" s="173" t="str">
        <f>IF(F44="","",基本情報!$C$8)</f>
        <v/>
      </c>
      <c r="C44" s="142"/>
      <c r="D44" s="142"/>
      <c r="E44" s="142"/>
      <c r="F44" s="142"/>
      <c r="G44" s="142" t="str">
        <f t="shared" si="3"/>
        <v/>
      </c>
      <c r="H44" s="142" t="str">
        <f t="shared" si="4"/>
        <v/>
      </c>
      <c r="I44" s="142"/>
      <c r="J44" s="142"/>
      <c r="K44" s="142">
        <v>2</v>
      </c>
      <c r="L44" s="145"/>
      <c r="M44" s="173"/>
      <c r="N44" s="142"/>
      <c r="O44" s="142" t="str">
        <f>基本情報!$C$4</f>
        <v>島根</v>
      </c>
      <c r="P44" s="168"/>
      <c r="Q44" s="169"/>
      <c r="R44" s="174"/>
      <c r="S44" s="145"/>
      <c r="T44" s="172">
        <v>2</v>
      </c>
      <c r="U44" s="169"/>
      <c r="V44" s="174"/>
      <c r="W44" s="145"/>
      <c r="X44" s="172">
        <v>2</v>
      </c>
      <c r="Y44" s="169"/>
      <c r="Z44" s="142"/>
      <c r="AA44" s="145"/>
      <c r="AB44" s="172">
        <v>2</v>
      </c>
      <c r="AC44" s="169"/>
      <c r="AD44" s="174"/>
      <c r="AE44" s="145"/>
      <c r="AF44" s="172"/>
      <c r="AG44" s="169"/>
      <c r="AH44" s="174"/>
      <c r="AI44" s="145"/>
    </row>
    <row r="45" spans="1:41">
      <c r="A45" s="126">
        <v>39</v>
      </c>
      <c r="B45" s="179" t="str">
        <f>IF(F45="","",基本情報!$C$8)</f>
        <v/>
      </c>
      <c r="C45" s="143"/>
      <c r="D45" s="143"/>
      <c r="E45" s="143"/>
      <c r="F45" s="143"/>
      <c r="G45" s="143" t="str">
        <f t="shared" si="3"/>
        <v/>
      </c>
      <c r="H45" s="143" t="str">
        <f t="shared" si="4"/>
        <v/>
      </c>
      <c r="I45" s="143"/>
      <c r="J45" s="143"/>
      <c r="K45" s="143">
        <v>2</v>
      </c>
      <c r="L45" s="146"/>
      <c r="M45" s="179"/>
      <c r="N45" s="143"/>
      <c r="O45" s="143" t="str">
        <f>基本情報!$C$4</f>
        <v>島根</v>
      </c>
      <c r="P45" s="175"/>
      <c r="Q45" s="176"/>
      <c r="R45" s="180"/>
      <c r="S45" s="146"/>
      <c r="T45" s="178">
        <v>2</v>
      </c>
      <c r="U45" s="176"/>
      <c r="V45" s="180"/>
      <c r="W45" s="146"/>
      <c r="X45" s="178">
        <v>2</v>
      </c>
      <c r="Y45" s="176"/>
      <c r="Z45" s="143"/>
      <c r="AA45" s="146"/>
      <c r="AB45" s="178">
        <v>2</v>
      </c>
      <c r="AC45" s="176"/>
      <c r="AD45" s="180"/>
      <c r="AE45" s="146"/>
      <c r="AF45" s="178"/>
      <c r="AG45" s="176"/>
      <c r="AH45" s="180"/>
      <c r="AI45" s="146"/>
    </row>
    <row r="46" spans="1:41" ht="13.5" thickBot="1">
      <c r="A46" s="128">
        <v>40</v>
      </c>
      <c r="B46" s="185" t="str">
        <f>IF(F46="","",基本情報!$C$8)</f>
        <v/>
      </c>
      <c r="C46" s="144"/>
      <c r="D46" s="144"/>
      <c r="E46" s="144"/>
      <c r="F46" s="144"/>
      <c r="G46" s="144" t="str">
        <f t="shared" si="3"/>
        <v/>
      </c>
      <c r="H46" s="144" t="str">
        <f t="shared" si="4"/>
        <v/>
      </c>
      <c r="I46" s="144"/>
      <c r="J46" s="144"/>
      <c r="K46" s="144">
        <v>2</v>
      </c>
      <c r="L46" s="147"/>
      <c r="M46" s="173"/>
      <c r="N46" s="142"/>
      <c r="O46" s="144" t="str">
        <f>基本情報!$C$4</f>
        <v>島根</v>
      </c>
      <c r="P46" s="168"/>
      <c r="Q46" s="182"/>
      <c r="R46" s="186"/>
      <c r="S46" s="147"/>
      <c r="T46" s="172">
        <v>2</v>
      </c>
      <c r="U46" s="182"/>
      <c r="V46" s="186"/>
      <c r="W46" s="147"/>
      <c r="X46" s="172">
        <v>2</v>
      </c>
      <c r="Y46" s="182"/>
      <c r="Z46" s="144"/>
      <c r="AA46" s="147"/>
      <c r="AB46" s="172">
        <v>2</v>
      </c>
      <c r="AC46" s="182"/>
      <c r="AD46" s="186"/>
      <c r="AE46" s="147"/>
      <c r="AF46" s="172"/>
      <c r="AG46" s="182"/>
      <c r="AH46" s="186"/>
      <c r="AI46" s="147"/>
    </row>
    <row r="47" spans="1:41" hidden="1">
      <c r="A47" s="125">
        <v>41</v>
      </c>
      <c r="B47" s="141" t="str">
        <f>IF(F47="","",基本情報!$C$8)</f>
        <v/>
      </c>
      <c r="C47" s="141"/>
      <c r="D47" s="141"/>
      <c r="E47" s="141"/>
      <c r="F47" s="141"/>
      <c r="G47" s="141" t="str">
        <f t="shared" si="3"/>
        <v/>
      </c>
      <c r="H47" s="141" t="str">
        <f t="shared" si="4"/>
        <v/>
      </c>
      <c r="I47" s="141" t="s">
        <v>180</v>
      </c>
      <c r="J47" s="141"/>
      <c r="K47" s="141">
        <v>2</v>
      </c>
      <c r="L47" s="141"/>
      <c r="M47" s="143"/>
      <c r="N47" s="143"/>
      <c r="O47" s="141" t="str">
        <f>基本情報!$C$4</f>
        <v>島根</v>
      </c>
      <c r="P47" s="143"/>
      <c r="Q47" s="141"/>
      <c r="R47" s="167"/>
      <c r="S47" s="141"/>
      <c r="T47" s="143">
        <v>2</v>
      </c>
      <c r="U47" s="141"/>
      <c r="V47" s="167"/>
      <c r="W47" s="141"/>
      <c r="X47" s="143">
        <v>2</v>
      </c>
      <c r="Y47" s="141"/>
      <c r="Z47" s="141"/>
      <c r="AA47" s="141"/>
      <c r="AB47" s="143">
        <v>2</v>
      </c>
      <c r="AC47" s="141"/>
      <c r="AD47" s="167"/>
      <c r="AE47" s="141"/>
      <c r="AF47" s="143"/>
      <c r="AG47" s="141"/>
      <c r="AH47" s="167"/>
      <c r="AI47" s="141"/>
    </row>
    <row r="48" spans="1:41" hidden="1">
      <c r="A48" s="2">
        <v>42</v>
      </c>
      <c r="B48" s="142" t="str">
        <f>IF(F48="","",基本情報!$C$8)</f>
        <v/>
      </c>
      <c r="C48" s="142"/>
      <c r="D48" s="142"/>
      <c r="E48" s="142"/>
      <c r="F48" s="142"/>
      <c r="G48" s="142" t="str">
        <f t="shared" si="3"/>
        <v/>
      </c>
      <c r="H48" s="142" t="str">
        <f t="shared" si="4"/>
        <v/>
      </c>
      <c r="I48" s="142" t="s">
        <v>180</v>
      </c>
      <c r="J48" s="142"/>
      <c r="K48" s="142">
        <v>2</v>
      </c>
      <c r="L48" s="142"/>
      <c r="M48" s="142"/>
      <c r="N48" s="142"/>
      <c r="O48" s="142" t="str">
        <f>基本情報!$C$4</f>
        <v>島根</v>
      </c>
      <c r="P48" s="142"/>
      <c r="Q48" s="142"/>
      <c r="R48" s="174"/>
      <c r="S48" s="142"/>
      <c r="T48" s="142">
        <v>2</v>
      </c>
      <c r="U48" s="142"/>
      <c r="V48" s="174"/>
      <c r="W48" s="142"/>
      <c r="X48" s="142">
        <v>2</v>
      </c>
      <c r="Y48" s="142"/>
      <c r="Z48" s="142"/>
      <c r="AA48" s="142"/>
      <c r="AB48" s="142">
        <v>2</v>
      </c>
      <c r="AC48" s="142"/>
      <c r="AD48" s="174"/>
      <c r="AE48" s="142"/>
      <c r="AF48" s="142"/>
      <c r="AG48" s="142"/>
      <c r="AH48" s="174"/>
      <c r="AI48" s="142"/>
    </row>
    <row r="49" spans="1:36" hidden="1">
      <c r="A49" s="1">
        <v>43</v>
      </c>
      <c r="B49" s="143" t="str">
        <f>IF(F49="","",基本情報!$C$8)</f>
        <v/>
      </c>
      <c r="C49" s="143"/>
      <c r="D49" s="143"/>
      <c r="E49" s="143"/>
      <c r="F49" s="143"/>
      <c r="G49" s="143" t="str">
        <f t="shared" si="3"/>
        <v/>
      </c>
      <c r="H49" s="143" t="str">
        <f t="shared" si="4"/>
        <v/>
      </c>
      <c r="I49" s="143" t="s">
        <v>180</v>
      </c>
      <c r="J49" s="143"/>
      <c r="K49" s="143">
        <v>2</v>
      </c>
      <c r="L49" s="143"/>
      <c r="M49" s="143"/>
      <c r="N49" s="143"/>
      <c r="O49" s="143" t="str">
        <f>基本情報!$C$4</f>
        <v>島根</v>
      </c>
      <c r="P49" s="143"/>
      <c r="Q49" s="143"/>
      <c r="R49" s="180"/>
      <c r="S49" s="143"/>
      <c r="T49" s="143">
        <v>2</v>
      </c>
      <c r="U49" s="143"/>
      <c r="V49" s="180"/>
      <c r="W49" s="143"/>
      <c r="X49" s="143">
        <v>2</v>
      </c>
      <c r="Y49" s="143"/>
      <c r="Z49" s="143"/>
      <c r="AA49" s="143"/>
      <c r="AB49" s="143">
        <v>2</v>
      </c>
      <c r="AC49" s="143"/>
      <c r="AD49" s="180"/>
      <c r="AE49" s="143"/>
      <c r="AF49" s="143"/>
      <c r="AG49" s="143"/>
      <c r="AH49" s="180"/>
      <c r="AI49" s="143"/>
    </row>
    <row r="50" spans="1:36" hidden="1">
      <c r="A50" s="2">
        <v>44</v>
      </c>
      <c r="B50" s="142" t="str">
        <f>IF(F50="","",基本情報!$C$8)</f>
        <v/>
      </c>
      <c r="C50" s="142"/>
      <c r="D50" s="142"/>
      <c r="E50" s="142"/>
      <c r="F50" s="142"/>
      <c r="G50" s="142" t="str">
        <f t="shared" si="3"/>
        <v/>
      </c>
      <c r="H50" s="142" t="str">
        <f t="shared" si="4"/>
        <v/>
      </c>
      <c r="I50" s="142" t="s">
        <v>180</v>
      </c>
      <c r="J50" s="142"/>
      <c r="K50" s="142">
        <v>2</v>
      </c>
      <c r="L50" s="142"/>
      <c r="M50" s="142"/>
      <c r="N50" s="142"/>
      <c r="O50" s="142" t="str">
        <f>基本情報!$C$4</f>
        <v>島根</v>
      </c>
      <c r="P50" s="142"/>
      <c r="Q50" s="142"/>
      <c r="R50" s="174"/>
      <c r="S50" s="142"/>
      <c r="T50" s="142">
        <v>2</v>
      </c>
      <c r="U50" s="142"/>
      <c r="V50" s="174"/>
      <c r="W50" s="142"/>
      <c r="X50" s="142">
        <v>2</v>
      </c>
      <c r="Y50" s="142"/>
      <c r="Z50" s="142"/>
      <c r="AA50" s="142"/>
      <c r="AB50" s="142">
        <v>2</v>
      </c>
      <c r="AC50" s="142"/>
      <c r="AD50" s="174"/>
      <c r="AE50" s="142"/>
      <c r="AF50" s="142"/>
      <c r="AG50" s="142"/>
      <c r="AH50" s="174"/>
      <c r="AI50" s="142"/>
    </row>
    <row r="51" spans="1:36" hidden="1">
      <c r="A51" s="1">
        <v>45</v>
      </c>
      <c r="B51" s="143" t="str">
        <f>IF(F51="","",基本情報!$C$8)</f>
        <v/>
      </c>
      <c r="C51" s="143"/>
      <c r="D51" s="143"/>
      <c r="E51" s="143"/>
      <c r="F51" s="143"/>
      <c r="G51" s="143" t="str">
        <f t="shared" si="3"/>
        <v/>
      </c>
      <c r="H51" s="143" t="str">
        <f t="shared" si="4"/>
        <v/>
      </c>
      <c r="I51" s="143" t="s">
        <v>180</v>
      </c>
      <c r="J51" s="143"/>
      <c r="K51" s="143">
        <v>2</v>
      </c>
      <c r="L51" s="143"/>
      <c r="M51" s="143"/>
      <c r="N51" s="143"/>
      <c r="O51" s="143" t="str">
        <f>基本情報!$C$4</f>
        <v>島根</v>
      </c>
      <c r="P51" s="143"/>
      <c r="Q51" s="143"/>
      <c r="R51" s="180"/>
      <c r="S51" s="143"/>
      <c r="T51" s="143">
        <v>2</v>
      </c>
      <c r="U51" s="143"/>
      <c r="V51" s="180"/>
      <c r="W51" s="143"/>
      <c r="X51" s="143">
        <v>2</v>
      </c>
      <c r="Y51" s="143"/>
      <c r="Z51" s="143"/>
      <c r="AA51" s="143"/>
      <c r="AB51" s="143">
        <v>2</v>
      </c>
      <c r="AC51" s="143"/>
      <c r="AD51" s="180"/>
      <c r="AE51" s="143"/>
      <c r="AF51" s="143"/>
      <c r="AG51" s="143"/>
      <c r="AH51" s="180"/>
      <c r="AI51" s="143"/>
    </row>
    <row r="52" spans="1:36" hidden="1">
      <c r="A52" s="2">
        <v>46</v>
      </c>
      <c r="B52" s="142" t="str">
        <f>IF(F52="","",基本情報!$C$8)</f>
        <v/>
      </c>
      <c r="C52" s="142"/>
      <c r="D52" s="142"/>
      <c r="E52" s="142"/>
      <c r="F52" s="142"/>
      <c r="G52" s="142" t="str">
        <f t="shared" si="3"/>
        <v/>
      </c>
      <c r="H52" s="142" t="str">
        <f t="shared" si="4"/>
        <v/>
      </c>
      <c r="I52" s="142" t="s">
        <v>180</v>
      </c>
      <c r="J52" s="142"/>
      <c r="K52" s="142">
        <v>2</v>
      </c>
      <c r="L52" s="142"/>
      <c r="M52" s="142"/>
      <c r="N52" s="142"/>
      <c r="O52" s="142" t="str">
        <f>基本情報!$C$4</f>
        <v>島根</v>
      </c>
      <c r="P52" s="142"/>
      <c r="Q52" s="142"/>
      <c r="R52" s="174"/>
      <c r="S52" s="142"/>
      <c r="T52" s="142">
        <v>2</v>
      </c>
      <c r="U52" s="142"/>
      <c r="V52" s="174"/>
      <c r="W52" s="142"/>
      <c r="X52" s="142">
        <v>2</v>
      </c>
      <c r="Y52" s="142"/>
      <c r="Z52" s="142"/>
      <c r="AA52" s="142"/>
      <c r="AB52" s="142">
        <v>2</v>
      </c>
      <c r="AC52" s="142"/>
      <c r="AD52" s="174"/>
      <c r="AE52" s="142"/>
      <c r="AF52" s="142"/>
      <c r="AG52" s="142"/>
      <c r="AH52" s="174"/>
      <c r="AI52" s="142"/>
    </row>
    <row r="53" spans="1:36" hidden="1">
      <c r="A53" s="1">
        <v>47</v>
      </c>
      <c r="B53" s="143" t="str">
        <f>IF(F53="","",基本情報!$C$8)</f>
        <v/>
      </c>
      <c r="C53" s="143"/>
      <c r="D53" s="143"/>
      <c r="E53" s="143"/>
      <c r="F53" s="143"/>
      <c r="G53" s="143" t="str">
        <f t="shared" si="3"/>
        <v/>
      </c>
      <c r="H53" s="143" t="str">
        <f t="shared" si="4"/>
        <v/>
      </c>
      <c r="I53" s="143" t="s">
        <v>180</v>
      </c>
      <c r="J53" s="143"/>
      <c r="K53" s="143">
        <v>2</v>
      </c>
      <c r="L53" s="143"/>
      <c r="M53" s="143"/>
      <c r="N53" s="143"/>
      <c r="O53" s="143" t="str">
        <f>基本情報!$C$4</f>
        <v>島根</v>
      </c>
      <c r="P53" s="143"/>
      <c r="Q53" s="143"/>
      <c r="R53" s="180"/>
      <c r="S53" s="143"/>
      <c r="T53" s="143">
        <v>2</v>
      </c>
      <c r="U53" s="143"/>
      <c r="V53" s="180"/>
      <c r="W53" s="143"/>
      <c r="X53" s="143">
        <v>2</v>
      </c>
      <c r="Y53" s="143"/>
      <c r="Z53" s="143"/>
      <c r="AA53" s="143"/>
      <c r="AB53" s="143">
        <v>2</v>
      </c>
      <c r="AC53" s="143"/>
      <c r="AD53" s="180"/>
      <c r="AE53" s="143"/>
      <c r="AF53" s="143"/>
      <c r="AG53" s="143"/>
      <c r="AH53" s="180"/>
      <c r="AI53" s="143"/>
    </row>
    <row r="54" spans="1:36" hidden="1">
      <c r="A54" s="2">
        <v>48</v>
      </c>
      <c r="B54" s="142" t="str">
        <f>IF(F54="","",基本情報!$C$8)</f>
        <v/>
      </c>
      <c r="C54" s="142"/>
      <c r="D54" s="142"/>
      <c r="E54" s="142"/>
      <c r="F54" s="142"/>
      <c r="G54" s="142" t="str">
        <f t="shared" si="3"/>
        <v/>
      </c>
      <c r="H54" s="142" t="str">
        <f t="shared" si="4"/>
        <v/>
      </c>
      <c r="I54" s="142" t="s">
        <v>180</v>
      </c>
      <c r="J54" s="142"/>
      <c r="K54" s="142">
        <v>2</v>
      </c>
      <c r="L54" s="142"/>
      <c r="M54" s="142"/>
      <c r="N54" s="142"/>
      <c r="O54" s="142" t="str">
        <f>基本情報!$C$4</f>
        <v>島根</v>
      </c>
      <c r="P54" s="142"/>
      <c r="Q54" s="142"/>
      <c r="R54" s="174"/>
      <c r="S54" s="142"/>
      <c r="T54" s="142">
        <v>2</v>
      </c>
      <c r="U54" s="142"/>
      <c r="V54" s="174"/>
      <c r="W54" s="142"/>
      <c r="X54" s="142">
        <v>2</v>
      </c>
      <c r="Y54" s="142"/>
      <c r="Z54" s="142"/>
      <c r="AA54" s="142"/>
      <c r="AB54" s="142">
        <v>2</v>
      </c>
      <c r="AC54" s="142"/>
      <c r="AD54" s="174"/>
      <c r="AE54" s="142"/>
      <c r="AF54" s="142"/>
      <c r="AG54" s="142"/>
      <c r="AH54" s="174"/>
      <c r="AI54" s="142"/>
    </row>
    <row r="55" spans="1:36" hidden="1">
      <c r="A55" s="1">
        <v>49</v>
      </c>
      <c r="B55" s="143" t="str">
        <f>IF(F55="","",基本情報!$C$8)</f>
        <v/>
      </c>
      <c r="C55" s="143"/>
      <c r="D55" s="143"/>
      <c r="E55" s="143"/>
      <c r="F55" s="143"/>
      <c r="G55" s="143" t="str">
        <f t="shared" si="3"/>
        <v/>
      </c>
      <c r="H55" s="143" t="str">
        <f t="shared" si="4"/>
        <v/>
      </c>
      <c r="I55" s="143" t="s">
        <v>180</v>
      </c>
      <c r="J55" s="143"/>
      <c r="K55" s="143">
        <v>2</v>
      </c>
      <c r="L55" s="143"/>
      <c r="M55" s="143"/>
      <c r="N55" s="143"/>
      <c r="O55" s="143" t="str">
        <f>基本情報!$C$4</f>
        <v>島根</v>
      </c>
      <c r="P55" s="143"/>
      <c r="Q55" s="143"/>
      <c r="R55" s="180"/>
      <c r="S55" s="143"/>
      <c r="T55" s="143">
        <v>2</v>
      </c>
      <c r="U55" s="143"/>
      <c r="V55" s="180"/>
      <c r="W55" s="143"/>
      <c r="X55" s="143">
        <v>2</v>
      </c>
      <c r="Y55" s="143"/>
      <c r="Z55" s="143"/>
      <c r="AA55" s="143"/>
      <c r="AB55" s="143">
        <v>2</v>
      </c>
      <c r="AC55" s="143"/>
      <c r="AD55" s="180"/>
      <c r="AE55" s="143"/>
      <c r="AF55" s="143"/>
      <c r="AG55" s="143"/>
      <c r="AH55" s="180"/>
      <c r="AI55" s="143"/>
    </row>
    <row r="56" spans="1:36" hidden="1">
      <c r="A56" s="2">
        <v>50</v>
      </c>
      <c r="B56" s="142" t="str">
        <f>IF(F56="","",基本情報!$C$8)</f>
        <v/>
      </c>
      <c r="C56" s="142"/>
      <c r="D56" s="142"/>
      <c r="E56" s="142"/>
      <c r="F56" s="142"/>
      <c r="G56" s="142" t="str">
        <f t="shared" si="3"/>
        <v/>
      </c>
      <c r="H56" s="142" t="str">
        <f t="shared" si="4"/>
        <v/>
      </c>
      <c r="I56" s="142" t="s">
        <v>180</v>
      </c>
      <c r="J56" s="142"/>
      <c r="K56" s="142">
        <v>2</v>
      </c>
      <c r="L56" s="142"/>
      <c r="M56" s="142"/>
      <c r="N56" s="142"/>
      <c r="O56" s="142" t="str">
        <f>基本情報!$C$4</f>
        <v>島根</v>
      </c>
      <c r="P56" s="142"/>
      <c r="Q56" s="142"/>
      <c r="R56" s="174"/>
      <c r="S56" s="142"/>
      <c r="T56" s="142">
        <v>2</v>
      </c>
      <c r="U56" s="142"/>
      <c r="V56" s="174"/>
      <c r="W56" s="142"/>
      <c r="X56" s="142">
        <v>2</v>
      </c>
      <c r="Y56" s="142"/>
      <c r="Z56" s="142"/>
      <c r="AA56" s="142"/>
      <c r="AB56" s="142">
        <v>2</v>
      </c>
      <c r="AC56" s="142"/>
      <c r="AD56" s="174"/>
      <c r="AE56" s="142"/>
      <c r="AF56" s="142"/>
      <c r="AG56" s="142"/>
      <c r="AH56" s="174"/>
      <c r="AI56" s="142"/>
      <c r="AJ56">
        <v>2</v>
      </c>
    </row>
    <row r="57" spans="1:36" hidden="1">
      <c r="A57" s="1">
        <v>51</v>
      </c>
      <c r="B57" s="143" t="str">
        <f>IF(F57="","",基本情報!$C$8)</f>
        <v/>
      </c>
      <c r="C57" s="143"/>
      <c r="D57" s="143"/>
      <c r="E57" s="143"/>
      <c r="F57" s="143"/>
      <c r="G57" s="143" t="str">
        <f t="shared" si="3"/>
        <v/>
      </c>
      <c r="H57" s="143" t="str">
        <f t="shared" si="4"/>
        <v/>
      </c>
      <c r="I57" s="143" t="s">
        <v>180</v>
      </c>
      <c r="J57" s="143"/>
      <c r="K57" s="143">
        <v>2</v>
      </c>
      <c r="L57" s="143"/>
      <c r="M57" s="143"/>
      <c r="N57" s="143"/>
      <c r="O57" s="143" t="str">
        <f>基本情報!$C$4</f>
        <v>島根</v>
      </c>
      <c r="P57" s="143"/>
      <c r="Q57" s="143"/>
      <c r="R57" s="180"/>
      <c r="S57" s="143"/>
      <c r="T57" s="143">
        <v>2</v>
      </c>
      <c r="U57" s="143"/>
      <c r="V57" s="180"/>
      <c r="W57" s="143"/>
      <c r="X57" s="143">
        <v>2</v>
      </c>
      <c r="Y57" s="143"/>
      <c r="Z57" s="143"/>
      <c r="AA57" s="143"/>
      <c r="AB57" s="143">
        <v>2</v>
      </c>
      <c r="AC57" s="143"/>
      <c r="AD57" s="180"/>
      <c r="AE57" s="143"/>
      <c r="AF57" s="143"/>
      <c r="AG57" s="143"/>
      <c r="AH57" s="180"/>
      <c r="AI57" s="143"/>
    </row>
    <row r="58" spans="1:36" hidden="1">
      <c r="A58" s="2">
        <v>52</v>
      </c>
      <c r="B58" s="142" t="str">
        <f>IF(F58="","",基本情報!$C$8)</f>
        <v/>
      </c>
      <c r="C58" s="142"/>
      <c r="D58" s="142"/>
      <c r="E58" s="142"/>
      <c r="F58" s="142"/>
      <c r="G58" s="142" t="str">
        <f t="shared" si="3"/>
        <v/>
      </c>
      <c r="H58" s="142" t="str">
        <f t="shared" si="4"/>
        <v/>
      </c>
      <c r="I58" s="142" t="s">
        <v>180</v>
      </c>
      <c r="J58" s="142"/>
      <c r="K58" s="142">
        <v>2</v>
      </c>
      <c r="L58" s="142"/>
      <c r="M58" s="142"/>
      <c r="N58" s="142"/>
      <c r="O58" s="142" t="str">
        <f>基本情報!$C$4</f>
        <v>島根</v>
      </c>
      <c r="P58" s="142"/>
      <c r="Q58" s="142"/>
      <c r="R58" s="174"/>
      <c r="S58" s="142"/>
      <c r="T58" s="142">
        <v>2</v>
      </c>
      <c r="U58" s="142"/>
      <c r="V58" s="174"/>
      <c r="W58" s="142"/>
      <c r="X58" s="142">
        <v>2</v>
      </c>
      <c r="Y58" s="142"/>
      <c r="Z58" s="142"/>
      <c r="AA58" s="142"/>
      <c r="AB58" s="142">
        <v>2</v>
      </c>
      <c r="AC58" s="142"/>
      <c r="AD58" s="174"/>
      <c r="AE58" s="142"/>
      <c r="AF58" s="142"/>
      <c r="AG58" s="142"/>
      <c r="AH58" s="174"/>
      <c r="AI58" s="142"/>
    </row>
    <row r="59" spans="1:36" hidden="1">
      <c r="A59" s="1">
        <v>53</v>
      </c>
      <c r="B59" s="143" t="str">
        <f>IF(F59="","",基本情報!$C$8)</f>
        <v/>
      </c>
      <c r="C59" s="143"/>
      <c r="D59" s="143"/>
      <c r="E59" s="143"/>
      <c r="F59" s="143"/>
      <c r="G59" s="143" t="str">
        <f t="shared" si="3"/>
        <v/>
      </c>
      <c r="H59" s="143" t="str">
        <f t="shared" si="4"/>
        <v/>
      </c>
      <c r="I59" s="143" t="s">
        <v>180</v>
      </c>
      <c r="J59" s="143"/>
      <c r="K59" s="143">
        <v>2</v>
      </c>
      <c r="L59" s="143"/>
      <c r="M59" s="143"/>
      <c r="N59" s="143"/>
      <c r="O59" s="143" t="str">
        <f>基本情報!$C$4</f>
        <v>島根</v>
      </c>
      <c r="P59" s="143"/>
      <c r="Q59" s="143"/>
      <c r="R59" s="180"/>
      <c r="S59" s="143"/>
      <c r="T59" s="143">
        <v>2</v>
      </c>
      <c r="U59" s="143"/>
      <c r="V59" s="180"/>
      <c r="W59" s="143"/>
      <c r="X59" s="143">
        <v>2</v>
      </c>
      <c r="Y59" s="143"/>
      <c r="Z59" s="143"/>
      <c r="AA59" s="143"/>
      <c r="AB59" s="143">
        <v>2</v>
      </c>
      <c r="AC59" s="143"/>
      <c r="AD59" s="180"/>
      <c r="AE59" s="143"/>
      <c r="AF59" s="143"/>
      <c r="AG59" s="143"/>
      <c r="AH59" s="180"/>
      <c r="AI59" s="143"/>
    </row>
    <row r="60" spans="1:36" hidden="1">
      <c r="A60" s="2">
        <v>54</v>
      </c>
      <c r="B60" s="142" t="str">
        <f>IF(F60="","",基本情報!$C$8)</f>
        <v/>
      </c>
      <c r="C60" s="142"/>
      <c r="D60" s="142"/>
      <c r="E60" s="142"/>
      <c r="F60" s="142"/>
      <c r="G60" s="142" t="str">
        <f t="shared" si="3"/>
        <v/>
      </c>
      <c r="H60" s="142" t="str">
        <f t="shared" si="4"/>
        <v/>
      </c>
      <c r="I60" s="142" t="s">
        <v>180</v>
      </c>
      <c r="J60" s="142"/>
      <c r="K60" s="142">
        <v>2</v>
      </c>
      <c r="L60" s="142"/>
      <c r="M60" s="142"/>
      <c r="N60" s="142"/>
      <c r="O60" s="142" t="str">
        <f>基本情報!$C$4</f>
        <v>島根</v>
      </c>
      <c r="P60" s="142"/>
      <c r="Q60" s="142"/>
      <c r="R60" s="174"/>
      <c r="S60" s="142"/>
      <c r="T60" s="142">
        <v>2</v>
      </c>
      <c r="U60" s="142"/>
      <c r="V60" s="174"/>
      <c r="W60" s="142"/>
      <c r="X60" s="142">
        <v>2</v>
      </c>
      <c r="Y60" s="142"/>
      <c r="Z60" s="142"/>
      <c r="AA60" s="142"/>
      <c r="AB60" s="142">
        <v>2</v>
      </c>
      <c r="AC60" s="142"/>
      <c r="AD60" s="174"/>
      <c r="AE60" s="142"/>
      <c r="AF60" s="142"/>
      <c r="AG60" s="142"/>
      <c r="AH60" s="174"/>
      <c r="AI60" s="142"/>
    </row>
    <row r="61" spans="1:36" hidden="1">
      <c r="A61" s="1">
        <v>55</v>
      </c>
      <c r="B61" s="143" t="str">
        <f>IF(F61="","",基本情報!$C$8)</f>
        <v/>
      </c>
      <c r="C61" s="143"/>
      <c r="D61" s="143"/>
      <c r="E61" s="143"/>
      <c r="F61" s="143"/>
      <c r="G61" s="143" t="str">
        <f t="shared" si="3"/>
        <v/>
      </c>
      <c r="H61" s="143" t="str">
        <f t="shared" si="4"/>
        <v/>
      </c>
      <c r="I61" s="143" t="s">
        <v>180</v>
      </c>
      <c r="J61" s="143"/>
      <c r="K61" s="143">
        <v>2</v>
      </c>
      <c r="L61" s="143"/>
      <c r="M61" s="143"/>
      <c r="N61" s="143"/>
      <c r="O61" s="143" t="str">
        <f>基本情報!$C$4</f>
        <v>島根</v>
      </c>
      <c r="P61" s="143"/>
      <c r="Q61" s="143"/>
      <c r="R61" s="180"/>
      <c r="S61" s="143"/>
      <c r="T61" s="143">
        <v>2</v>
      </c>
      <c r="U61" s="143"/>
      <c r="V61" s="180"/>
      <c r="W61" s="143"/>
      <c r="X61" s="143">
        <v>2</v>
      </c>
      <c r="Y61" s="143"/>
      <c r="Z61" s="143"/>
      <c r="AA61" s="143"/>
      <c r="AB61" s="143">
        <v>2</v>
      </c>
      <c r="AC61" s="143"/>
      <c r="AD61" s="180"/>
      <c r="AE61" s="143"/>
      <c r="AF61" s="143"/>
      <c r="AG61" s="143"/>
      <c r="AH61" s="180"/>
      <c r="AI61" s="143"/>
    </row>
    <row r="62" spans="1:36" hidden="1">
      <c r="A62" s="2">
        <v>56</v>
      </c>
      <c r="B62" s="142" t="str">
        <f>IF(F62="","",基本情報!$C$8)</f>
        <v/>
      </c>
      <c r="C62" s="142"/>
      <c r="D62" s="142"/>
      <c r="E62" s="142"/>
      <c r="F62" s="142"/>
      <c r="G62" s="142" t="str">
        <f t="shared" si="3"/>
        <v/>
      </c>
      <c r="H62" s="142" t="str">
        <f t="shared" si="4"/>
        <v/>
      </c>
      <c r="I62" s="142" t="s">
        <v>180</v>
      </c>
      <c r="J62" s="142"/>
      <c r="K62" s="142">
        <v>2</v>
      </c>
      <c r="L62" s="142"/>
      <c r="M62" s="142"/>
      <c r="N62" s="142"/>
      <c r="O62" s="142" t="str">
        <f>基本情報!$C$4</f>
        <v>島根</v>
      </c>
      <c r="P62" s="142"/>
      <c r="Q62" s="142"/>
      <c r="R62" s="174"/>
      <c r="S62" s="142"/>
      <c r="T62" s="142">
        <v>2</v>
      </c>
      <c r="U62" s="142"/>
      <c r="V62" s="174"/>
      <c r="W62" s="142"/>
      <c r="X62" s="142">
        <v>2</v>
      </c>
      <c r="Y62" s="142"/>
      <c r="Z62" s="142"/>
      <c r="AA62" s="142"/>
      <c r="AB62" s="142">
        <v>2</v>
      </c>
      <c r="AC62" s="142"/>
      <c r="AD62" s="174"/>
      <c r="AE62" s="142"/>
      <c r="AF62" s="142"/>
      <c r="AG62" s="142"/>
      <c r="AH62" s="174"/>
      <c r="AI62" s="142"/>
    </row>
    <row r="63" spans="1:36" hidden="1">
      <c r="A63" s="1">
        <v>57</v>
      </c>
      <c r="B63" s="143" t="str">
        <f>IF(F63="","",基本情報!$C$8)</f>
        <v/>
      </c>
      <c r="C63" s="143"/>
      <c r="D63" s="143"/>
      <c r="E63" s="143"/>
      <c r="F63" s="143"/>
      <c r="G63" s="143" t="str">
        <f t="shared" si="3"/>
        <v/>
      </c>
      <c r="H63" s="143" t="str">
        <f t="shared" si="4"/>
        <v/>
      </c>
      <c r="I63" s="143" t="s">
        <v>180</v>
      </c>
      <c r="J63" s="143"/>
      <c r="K63" s="143">
        <v>2</v>
      </c>
      <c r="L63" s="143"/>
      <c r="M63" s="143"/>
      <c r="N63" s="143"/>
      <c r="O63" s="143" t="str">
        <f>基本情報!$C$4</f>
        <v>島根</v>
      </c>
      <c r="P63" s="143"/>
      <c r="Q63" s="143"/>
      <c r="R63" s="180"/>
      <c r="S63" s="143"/>
      <c r="T63" s="143">
        <v>2</v>
      </c>
      <c r="U63" s="143"/>
      <c r="V63" s="180"/>
      <c r="W63" s="143"/>
      <c r="X63" s="143">
        <v>2</v>
      </c>
      <c r="Y63" s="143"/>
      <c r="Z63" s="143"/>
      <c r="AA63" s="143"/>
      <c r="AB63" s="143">
        <v>2</v>
      </c>
      <c r="AC63" s="143"/>
      <c r="AD63" s="180"/>
      <c r="AE63" s="143"/>
      <c r="AF63" s="143"/>
      <c r="AG63" s="143"/>
      <c r="AH63" s="180"/>
      <c r="AI63" s="143"/>
    </row>
    <row r="64" spans="1:36" hidden="1">
      <c r="A64" s="2">
        <v>58</v>
      </c>
      <c r="B64" s="142" t="str">
        <f>IF(F64="","",基本情報!$C$8)</f>
        <v/>
      </c>
      <c r="C64" s="142"/>
      <c r="D64" s="142"/>
      <c r="E64" s="142"/>
      <c r="F64" s="142"/>
      <c r="G64" s="142" t="str">
        <f t="shared" si="3"/>
        <v/>
      </c>
      <c r="H64" s="142" t="str">
        <f t="shared" si="4"/>
        <v/>
      </c>
      <c r="I64" s="142" t="s">
        <v>180</v>
      </c>
      <c r="J64" s="142"/>
      <c r="K64" s="142">
        <v>2</v>
      </c>
      <c r="L64" s="142"/>
      <c r="M64" s="142"/>
      <c r="N64" s="142"/>
      <c r="O64" s="142" t="str">
        <f>基本情報!$C$4</f>
        <v>島根</v>
      </c>
      <c r="P64" s="142"/>
      <c r="Q64" s="142"/>
      <c r="R64" s="174"/>
      <c r="S64" s="142"/>
      <c r="T64" s="142">
        <v>2</v>
      </c>
      <c r="U64" s="142"/>
      <c r="V64" s="174"/>
      <c r="W64" s="142"/>
      <c r="X64" s="142">
        <v>2</v>
      </c>
      <c r="Y64" s="142"/>
      <c r="Z64" s="142"/>
      <c r="AA64" s="142"/>
      <c r="AB64" s="142">
        <v>2</v>
      </c>
      <c r="AC64" s="142"/>
      <c r="AD64" s="174"/>
      <c r="AE64" s="142"/>
      <c r="AF64" s="142"/>
      <c r="AG64" s="142"/>
      <c r="AH64" s="174"/>
      <c r="AI64" s="142"/>
    </row>
    <row r="65" spans="1:36" hidden="1">
      <c r="A65" s="1">
        <v>59</v>
      </c>
      <c r="B65" s="143" t="str">
        <f>IF(F65="","",基本情報!$C$8)</f>
        <v/>
      </c>
      <c r="C65" s="143"/>
      <c r="D65" s="143"/>
      <c r="E65" s="143"/>
      <c r="F65" s="143"/>
      <c r="G65" s="143" t="str">
        <f t="shared" si="3"/>
        <v/>
      </c>
      <c r="H65" s="143" t="str">
        <f t="shared" si="4"/>
        <v/>
      </c>
      <c r="I65" s="143" t="s">
        <v>180</v>
      </c>
      <c r="J65" s="143"/>
      <c r="K65" s="143">
        <v>2</v>
      </c>
      <c r="L65" s="143"/>
      <c r="M65" s="143"/>
      <c r="N65" s="143"/>
      <c r="O65" s="143" t="str">
        <f>基本情報!$C$4</f>
        <v>島根</v>
      </c>
      <c r="P65" s="143"/>
      <c r="Q65" s="143"/>
      <c r="R65" s="180"/>
      <c r="S65" s="143"/>
      <c r="T65" s="143">
        <v>2</v>
      </c>
      <c r="U65" s="143"/>
      <c r="V65" s="180"/>
      <c r="W65" s="143"/>
      <c r="X65" s="143">
        <v>2</v>
      </c>
      <c r="Y65" s="143"/>
      <c r="Z65" s="143"/>
      <c r="AA65" s="143"/>
      <c r="AB65" s="143">
        <v>2</v>
      </c>
      <c r="AC65" s="143"/>
      <c r="AD65" s="180"/>
      <c r="AE65" s="143"/>
      <c r="AF65" s="143"/>
      <c r="AG65" s="143"/>
      <c r="AH65" s="180"/>
      <c r="AI65" s="143"/>
    </row>
    <row r="66" spans="1:36" hidden="1">
      <c r="A66" s="2">
        <v>60</v>
      </c>
      <c r="B66" s="142" t="str">
        <f>IF(F66="","",基本情報!$C$8)</f>
        <v/>
      </c>
      <c r="C66" s="142"/>
      <c r="D66" s="142"/>
      <c r="E66" s="142"/>
      <c r="F66" s="142"/>
      <c r="G66" s="142" t="str">
        <f t="shared" si="3"/>
        <v/>
      </c>
      <c r="H66" s="142" t="str">
        <f t="shared" si="4"/>
        <v/>
      </c>
      <c r="I66" s="142" t="s">
        <v>180</v>
      </c>
      <c r="J66" s="142"/>
      <c r="K66" s="142">
        <v>2</v>
      </c>
      <c r="L66" s="142"/>
      <c r="M66" s="142"/>
      <c r="N66" s="142"/>
      <c r="O66" s="142" t="str">
        <f>基本情報!$C$4</f>
        <v>島根</v>
      </c>
      <c r="P66" s="142"/>
      <c r="Q66" s="142"/>
      <c r="R66" s="174"/>
      <c r="S66" s="142"/>
      <c r="T66" s="142">
        <v>2</v>
      </c>
      <c r="U66" s="142"/>
      <c r="V66" s="174"/>
      <c r="W66" s="142"/>
      <c r="X66" s="142">
        <v>2</v>
      </c>
      <c r="Y66" s="142"/>
      <c r="Z66" s="142"/>
      <c r="AA66" s="142"/>
      <c r="AB66" s="142">
        <v>2</v>
      </c>
      <c r="AC66" s="142"/>
      <c r="AD66" s="174"/>
      <c r="AE66" s="142"/>
      <c r="AF66" s="142"/>
      <c r="AG66" s="142"/>
      <c r="AH66" s="174"/>
      <c r="AI66" s="142"/>
    </row>
    <row r="67" spans="1:36" hidden="1">
      <c r="A67" s="1">
        <v>61</v>
      </c>
      <c r="B67" s="143" t="str">
        <f>IF(F67="","",基本情報!$C$8)</f>
        <v/>
      </c>
      <c r="C67" s="143"/>
      <c r="D67" s="143"/>
      <c r="E67" s="143"/>
      <c r="F67" s="143"/>
      <c r="G67" s="143" t="str">
        <f t="shared" si="3"/>
        <v/>
      </c>
      <c r="H67" s="143" t="str">
        <f t="shared" si="4"/>
        <v/>
      </c>
      <c r="I67" s="143" t="s">
        <v>180</v>
      </c>
      <c r="J67" s="143"/>
      <c r="K67" s="143">
        <v>2</v>
      </c>
      <c r="L67" s="143"/>
      <c r="M67" s="143"/>
      <c r="N67" s="143"/>
      <c r="O67" s="143" t="str">
        <f>基本情報!$C$4</f>
        <v>島根</v>
      </c>
      <c r="P67" s="143"/>
      <c r="Q67" s="143"/>
      <c r="R67" s="180"/>
      <c r="S67" s="143"/>
      <c r="T67" s="143">
        <v>2</v>
      </c>
      <c r="U67" s="143"/>
      <c r="V67" s="180"/>
      <c r="W67" s="143"/>
      <c r="X67" s="143">
        <v>2</v>
      </c>
      <c r="Y67" s="143"/>
      <c r="Z67" s="143"/>
      <c r="AA67" s="143"/>
      <c r="AB67" s="143">
        <v>2</v>
      </c>
      <c r="AC67" s="143"/>
      <c r="AD67" s="180"/>
      <c r="AE67" s="143"/>
      <c r="AF67" s="143"/>
      <c r="AG67" s="143"/>
      <c r="AH67" s="180"/>
      <c r="AI67" s="143"/>
    </row>
    <row r="68" spans="1:36" hidden="1">
      <c r="A68" s="2">
        <v>62</v>
      </c>
      <c r="B68" s="142" t="str">
        <f>IF(F68="","",基本情報!$C$8)</f>
        <v/>
      </c>
      <c r="C68" s="142"/>
      <c r="D68" s="142"/>
      <c r="E68" s="142"/>
      <c r="F68" s="142"/>
      <c r="G68" s="142" t="str">
        <f t="shared" si="3"/>
        <v/>
      </c>
      <c r="H68" s="142" t="str">
        <f t="shared" si="4"/>
        <v/>
      </c>
      <c r="I68" s="142" t="s">
        <v>180</v>
      </c>
      <c r="J68" s="142"/>
      <c r="K68" s="142">
        <v>2</v>
      </c>
      <c r="L68" s="142"/>
      <c r="M68" s="142"/>
      <c r="N68" s="142"/>
      <c r="O68" s="142" t="str">
        <f>基本情報!$C$4</f>
        <v>島根</v>
      </c>
      <c r="P68" s="142"/>
      <c r="Q68" s="142"/>
      <c r="R68" s="174"/>
      <c r="S68" s="142"/>
      <c r="T68" s="142">
        <v>2</v>
      </c>
      <c r="U68" s="142"/>
      <c r="V68" s="174"/>
      <c r="W68" s="142"/>
      <c r="X68" s="142">
        <v>2</v>
      </c>
      <c r="Y68" s="142"/>
      <c r="Z68" s="142"/>
      <c r="AA68" s="142"/>
      <c r="AB68" s="142">
        <v>2</v>
      </c>
      <c r="AC68" s="142"/>
      <c r="AD68" s="174"/>
      <c r="AE68" s="142"/>
      <c r="AF68" s="142"/>
      <c r="AG68" s="142"/>
      <c r="AH68" s="174"/>
      <c r="AI68" s="142"/>
    </row>
    <row r="69" spans="1:36" hidden="1">
      <c r="A69" s="1">
        <v>63</v>
      </c>
      <c r="B69" s="143" t="str">
        <f>IF(F69="","",基本情報!$C$8)</f>
        <v/>
      </c>
      <c r="C69" s="143"/>
      <c r="D69" s="143"/>
      <c r="E69" s="143"/>
      <c r="F69" s="143"/>
      <c r="G69" s="143" t="str">
        <f t="shared" si="3"/>
        <v/>
      </c>
      <c r="H69" s="143" t="str">
        <f t="shared" si="4"/>
        <v/>
      </c>
      <c r="I69" s="143" t="s">
        <v>180</v>
      </c>
      <c r="J69" s="143"/>
      <c r="K69" s="143">
        <v>2</v>
      </c>
      <c r="L69" s="143"/>
      <c r="M69" s="143"/>
      <c r="N69" s="143"/>
      <c r="O69" s="143" t="str">
        <f>基本情報!$C$4</f>
        <v>島根</v>
      </c>
      <c r="P69" s="143"/>
      <c r="Q69" s="143"/>
      <c r="R69" s="180"/>
      <c r="S69" s="143"/>
      <c r="T69" s="143">
        <v>2</v>
      </c>
      <c r="U69" s="143"/>
      <c r="V69" s="180"/>
      <c r="W69" s="143"/>
      <c r="X69" s="143">
        <v>2</v>
      </c>
      <c r="Y69" s="143"/>
      <c r="Z69" s="143"/>
      <c r="AA69" s="143"/>
      <c r="AB69" s="143">
        <v>2</v>
      </c>
      <c r="AC69" s="143"/>
      <c r="AD69" s="180"/>
      <c r="AE69" s="143"/>
      <c r="AF69" s="143"/>
      <c r="AG69" s="143"/>
      <c r="AH69" s="180"/>
      <c r="AI69" s="143"/>
    </row>
    <row r="70" spans="1:36" hidden="1">
      <c r="A70" s="2">
        <v>64</v>
      </c>
      <c r="B70" s="142" t="str">
        <f>IF(F70="","",基本情報!$C$8)</f>
        <v/>
      </c>
      <c r="C70" s="142"/>
      <c r="D70" s="142"/>
      <c r="E70" s="142"/>
      <c r="F70" s="142"/>
      <c r="G70" s="142" t="str">
        <f t="shared" si="3"/>
        <v/>
      </c>
      <c r="H70" s="142" t="str">
        <f t="shared" si="4"/>
        <v/>
      </c>
      <c r="I70" s="142" t="s">
        <v>180</v>
      </c>
      <c r="J70" s="142"/>
      <c r="K70" s="142">
        <v>2</v>
      </c>
      <c r="L70" s="142"/>
      <c r="M70" s="142"/>
      <c r="N70" s="142"/>
      <c r="O70" s="142" t="str">
        <f>基本情報!$C$4</f>
        <v>島根</v>
      </c>
      <c r="P70" s="142"/>
      <c r="Q70" s="142"/>
      <c r="R70" s="174"/>
      <c r="S70" s="142"/>
      <c r="T70" s="142">
        <v>2</v>
      </c>
      <c r="U70" s="142"/>
      <c r="V70" s="174"/>
      <c r="W70" s="142"/>
      <c r="X70" s="142">
        <v>2</v>
      </c>
      <c r="Y70" s="142"/>
      <c r="Z70" s="142"/>
      <c r="AA70" s="142"/>
      <c r="AB70" s="142">
        <v>2</v>
      </c>
      <c r="AC70" s="142"/>
      <c r="AD70" s="174"/>
      <c r="AE70" s="142"/>
      <c r="AF70" s="142"/>
      <c r="AG70" s="142"/>
      <c r="AH70" s="174"/>
      <c r="AI70" s="142"/>
    </row>
    <row r="71" spans="1:36" hidden="1">
      <c r="A71" s="1">
        <v>65</v>
      </c>
      <c r="B71" s="143" t="str">
        <f>IF(F71="","",基本情報!$C$8)</f>
        <v/>
      </c>
      <c r="C71" s="143"/>
      <c r="D71" s="143"/>
      <c r="E71" s="143"/>
      <c r="F71" s="143"/>
      <c r="G71" s="143" t="str">
        <f t="shared" si="3"/>
        <v/>
      </c>
      <c r="H71" s="143" t="str">
        <f t="shared" si="4"/>
        <v/>
      </c>
      <c r="I71" s="143" t="s">
        <v>180</v>
      </c>
      <c r="J71" s="143"/>
      <c r="K71" s="143">
        <v>2</v>
      </c>
      <c r="L71" s="143"/>
      <c r="M71" s="143"/>
      <c r="N71" s="143"/>
      <c r="O71" s="143" t="str">
        <f>基本情報!$C$4</f>
        <v>島根</v>
      </c>
      <c r="P71" s="143"/>
      <c r="Q71" s="143"/>
      <c r="R71" s="180"/>
      <c r="S71" s="143"/>
      <c r="T71" s="143">
        <v>2</v>
      </c>
      <c r="U71" s="143"/>
      <c r="V71" s="180"/>
      <c r="W71" s="143"/>
      <c r="X71" s="143">
        <v>2</v>
      </c>
      <c r="Y71" s="143"/>
      <c r="Z71" s="143"/>
      <c r="AA71" s="143"/>
      <c r="AB71" s="143">
        <v>2</v>
      </c>
      <c r="AC71" s="143"/>
      <c r="AD71" s="180"/>
      <c r="AE71" s="143"/>
      <c r="AF71" s="143"/>
      <c r="AG71" s="143"/>
      <c r="AH71" s="180"/>
      <c r="AI71" s="143"/>
    </row>
    <row r="72" spans="1:36" hidden="1">
      <c r="A72" s="2">
        <v>66</v>
      </c>
      <c r="B72" s="142" t="str">
        <f>IF(F72="","",基本情報!$C$8)</f>
        <v/>
      </c>
      <c r="C72" s="142"/>
      <c r="D72" s="142"/>
      <c r="E72" s="142"/>
      <c r="F72" s="142"/>
      <c r="G72" s="142" t="str">
        <f>IF(F72="","",ASC(PHONETIC(F72)))</f>
        <v/>
      </c>
      <c r="H72" s="142" t="str">
        <f t="shared" si="4"/>
        <v/>
      </c>
      <c r="I72" s="142" t="s">
        <v>180</v>
      </c>
      <c r="J72" s="142"/>
      <c r="K72" s="142">
        <v>2</v>
      </c>
      <c r="L72" s="142"/>
      <c r="M72" s="142"/>
      <c r="N72" s="142"/>
      <c r="O72" s="142" t="str">
        <f>基本情報!$C$4</f>
        <v>島根</v>
      </c>
      <c r="P72" s="142"/>
      <c r="Q72" s="142"/>
      <c r="R72" s="174"/>
      <c r="S72" s="142"/>
      <c r="T72" s="142">
        <v>2</v>
      </c>
      <c r="U72" s="142"/>
      <c r="V72" s="174"/>
      <c r="W72" s="142"/>
      <c r="X72" s="142">
        <v>2</v>
      </c>
      <c r="Y72" s="142"/>
      <c r="Z72" s="142"/>
      <c r="AA72" s="142"/>
      <c r="AB72" s="142">
        <v>2</v>
      </c>
      <c r="AC72" s="142"/>
      <c r="AD72" s="174"/>
      <c r="AE72" s="142"/>
      <c r="AF72" s="142"/>
      <c r="AG72" s="142"/>
      <c r="AH72" s="174"/>
      <c r="AI72" s="142"/>
    </row>
    <row r="73" spans="1:36" hidden="1">
      <c r="A73" s="1">
        <v>67</v>
      </c>
      <c r="B73" s="143" t="str">
        <f>IF(F73="","",基本情報!$C$8)</f>
        <v/>
      </c>
      <c r="C73" s="143"/>
      <c r="D73" s="143"/>
      <c r="E73" s="143"/>
      <c r="F73" s="143"/>
      <c r="G73" s="143" t="str">
        <f>IF(F73="","",ASC(PHONETIC(F73)))</f>
        <v/>
      </c>
      <c r="H73" s="143" t="str">
        <f t="shared" si="4"/>
        <v/>
      </c>
      <c r="I73" s="143" t="s">
        <v>180</v>
      </c>
      <c r="J73" s="143"/>
      <c r="K73" s="143">
        <v>2</v>
      </c>
      <c r="L73" s="143"/>
      <c r="M73" s="143"/>
      <c r="N73" s="143"/>
      <c r="O73" s="143" t="str">
        <f>基本情報!$C$4</f>
        <v>島根</v>
      </c>
      <c r="P73" s="143"/>
      <c r="Q73" s="143"/>
      <c r="R73" s="180"/>
      <c r="S73" s="143"/>
      <c r="T73" s="143">
        <v>2</v>
      </c>
      <c r="U73" s="143"/>
      <c r="V73" s="180"/>
      <c r="W73" s="143"/>
      <c r="X73" s="143">
        <v>2</v>
      </c>
      <c r="Y73" s="143"/>
      <c r="Z73" s="143"/>
      <c r="AA73" s="143"/>
      <c r="AB73" s="143">
        <v>2</v>
      </c>
      <c r="AC73" s="143"/>
      <c r="AD73" s="180"/>
      <c r="AE73" s="143"/>
      <c r="AF73" s="143"/>
      <c r="AG73" s="143"/>
      <c r="AH73" s="180"/>
      <c r="AI73" s="143"/>
    </row>
    <row r="74" spans="1:36" hidden="1">
      <c r="A74" s="2">
        <v>68</v>
      </c>
      <c r="B74" s="142" t="str">
        <f>IF(F74="","",基本情報!$C$8)</f>
        <v/>
      </c>
      <c r="C74" s="142"/>
      <c r="D74" s="142"/>
      <c r="E74" s="142"/>
      <c r="F74" s="142"/>
      <c r="G74" s="142" t="str">
        <f>IF(F74="","",ASC(PHONETIC(F74)))</f>
        <v/>
      </c>
      <c r="H74" s="142" t="str">
        <f t="shared" si="4"/>
        <v/>
      </c>
      <c r="I74" s="142" t="s">
        <v>180</v>
      </c>
      <c r="J74" s="142"/>
      <c r="K74" s="142">
        <v>2</v>
      </c>
      <c r="L74" s="142"/>
      <c r="M74" s="142"/>
      <c r="N74" s="142"/>
      <c r="O74" s="142" t="str">
        <f>基本情報!$C$4</f>
        <v>島根</v>
      </c>
      <c r="P74" s="142"/>
      <c r="Q74" s="142"/>
      <c r="R74" s="174"/>
      <c r="S74" s="142"/>
      <c r="T74" s="142">
        <v>2</v>
      </c>
      <c r="U74" s="142"/>
      <c r="V74" s="174"/>
      <c r="W74" s="142"/>
      <c r="X74" s="142">
        <v>2</v>
      </c>
      <c r="Y74" s="142"/>
      <c r="Z74" s="142"/>
      <c r="AA74" s="142"/>
      <c r="AB74" s="142">
        <v>2</v>
      </c>
      <c r="AC74" s="142"/>
      <c r="AD74" s="174"/>
      <c r="AE74" s="142"/>
      <c r="AF74" s="142"/>
      <c r="AG74" s="142"/>
      <c r="AH74" s="174"/>
      <c r="AI74" s="142"/>
    </row>
    <row r="75" spans="1:36" hidden="1">
      <c r="A75" s="1">
        <v>69</v>
      </c>
      <c r="B75" s="143" t="str">
        <f>IF(F75="","",基本情報!$C$8)</f>
        <v/>
      </c>
      <c r="C75" s="143"/>
      <c r="D75" s="143"/>
      <c r="E75" s="143"/>
      <c r="F75" s="143"/>
      <c r="G75" s="143" t="str">
        <f>IF(F75="","",ASC(PHONETIC(F75)))</f>
        <v/>
      </c>
      <c r="H75" s="143" t="str">
        <f>IF(F75="","",F75)</f>
        <v/>
      </c>
      <c r="I75" s="143" t="s">
        <v>180</v>
      </c>
      <c r="J75" s="143"/>
      <c r="K75" s="143">
        <v>2</v>
      </c>
      <c r="L75" s="143"/>
      <c r="M75" s="143"/>
      <c r="N75" s="143"/>
      <c r="O75" s="143" t="str">
        <f>基本情報!$C$4</f>
        <v>島根</v>
      </c>
      <c r="P75" s="143"/>
      <c r="Q75" s="143"/>
      <c r="R75" s="180"/>
      <c r="S75" s="143"/>
      <c r="T75" s="143">
        <v>2</v>
      </c>
      <c r="U75" s="143"/>
      <c r="V75" s="180"/>
      <c r="W75" s="143"/>
      <c r="X75" s="143">
        <v>2</v>
      </c>
      <c r="Y75" s="143"/>
      <c r="Z75" s="143"/>
      <c r="AA75" s="143"/>
      <c r="AB75" s="143">
        <v>2</v>
      </c>
      <c r="AC75" s="143"/>
      <c r="AD75" s="180"/>
      <c r="AE75" s="143"/>
      <c r="AF75" s="143"/>
      <c r="AG75" s="143"/>
      <c r="AH75" s="180"/>
      <c r="AI75" s="143"/>
    </row>
    <row r="76" spans="1:36" hidden="1">
      <c r="A76" s="2">
        <v>70</v>
      </c>
      <c r="B76" s="142" t="str">
        <f>IF(F76="","",基本情報!$C$8)</f>
        <v/>
      </c>
      <c r="C76" s="142"/>
      <c r="D76" s="142"/>
      <c r="E76" s="142"/>
      <c r="F76" s="142"/>
      <c r="G76" s="142" t="str">
        <f>IF(F76="","",ASC(PHONETIC(F76)))</f>
        <v/>
      </c>
      <c r="H76" s="142" t="str">
        <f>IF(F76="","",F76)</f>
        <v/>
      </c>
      <c r="I76" s="142" t="s">
        <v>180</v>
      </c>
      <c r="J76" s="142"/>
      <c r="K76" s="142">
        <v>2</v>
      </c>
      <c r="L76" s="142"/>
      <c r="M76" s="142"/>
      <c r="N76" s="142"/>
      <c r="O76" s="142" t="str">
        <f>基本情報!$C$4</f>
        <v>島根</v>
      </c>
      <c r="P76" s="142"/>
      <c r="Q76" s="142"/>
      <c r="R76" s="174"/>
      <c r="S76" s="142"/>
      <c r="T76" s="142">
        <v>2</v>
      </c>
      <c r="U76" s="142"/>
      <c r="V76" s="174"/>
      <c r="W76" s="142"/>
      <c r="X76" s="142">
        <v>2</v>
      </c>
      <c r="Y76" s="142"/>
      <c r="Z76" s="142"/>
      <c r="AA76" s="142"/>
      <c r="AB76" s="142">
        <v>2</v>
      </c>
      <c r="AC76" s="142"/>
      <c r="AD76" s="174"/>
      <c r="AE76" s="142"/>
      <c r="AF76" s="142"/>
      <c r="AG76" s="142"/>
      <c r="AH76" s="174"/>
      <c r="AI76" s="142"/>
    </row>
    <row r="77" spans="1:36" hidden="1">
      <c r="B77" s="194"/>
      <c r="C77" s="194"/>
      <c r="I77" s="194"/>
      <c r="J77" s="194"/>
      <c r="M77" s="194"/>
      <c r="N77" s="194"/>
      <c r="O77" s="194"/>
      <c r="P77" s="194"/>
      <c r="Q77" s="194">
        <f>COUNTA(Q7:Q76)</f>
        <v>0</v>
      </c>
      <c r="R77" s="195"/>
      <c r="S77" s="194"/>
      <c r="T77" s="194"/>
      <c r="U77" s="194">
        <f>COUNTA(U7:U76)</f>
        <v>0</v>
      </c>
      <c r="V77" s="195"/>
      <c r="W77" s="194"/>
      <c r="X77" s="194"/>
      <c r="Y77" s="194">
        <f>COUNTA(Y7:Y76)</f>
        <v>0</v>
      </c>
      <c r="Z77" s="194"/>
      <c r="AA77" s="194"/>
      <c r="AB77" s="194"/>
      <c r="AD77" s="195"/>
      <c r="AF77" s="194"/>
      <c r="AH77" s="195"/>
      <c r="AJ77">
        <v>0</v>
      </c>
    </row>
    <row r="78" spans="1:36" hidden="1">
      <c r="B78" s="194"/>
      <c r="C78" s="194"/>
      <c r="I78" s="194"/>
      <c r="J78" s="194"/>
      <c r="M78" s="194"/>
      <c r="N78" s="194"/>
      <c r="O78" s="194"/>
      <c r="P78" s="194"/>
      <c r="R78" s="195"/>
      <c r="S78" s="194"/>
      <c r="T78" s="194"/>
      <c r="V78" s="195"/>
      <c r="W78" s="194"/>
      <c r="X78" s="194"/>
      <c r="Y78" s="194"/>
      <c r="Z78" s="194"/>
      <c r="AA78" s="194"/>
      <c r="AB78" s="194"/>
      <c r="AD78" s="195"/>
      <c r="AF78" s="194"/>
      <c r="AH78" s="195"/>
    </row>
    <row r="79" spans="1:36" hidden="1">
      <c r="B79" s="194"/>
      <c r="C79" s="194"/>
      <c r="I79" s="194"/>
      <c r="J79" s="194"/>
      <c r="M79" s="194"/>
      <c r="N79" s="194"/>
      <c r="O79" s="194"/>
      <c r="P79" s="194"/>
      <c r="Q79" s="194" t="s">
        <v>122</v>
      </c>
      <c r="R79" s="195"/>
      <c r="S79" s="194">
        <f>Q77+U77+Y77</f>
        <v>0</v>
      </c>
      <c r="T79" s="194"/>
      <c r="V79" s="195"/>
      <c r="W79" s="194"/>
      <c r="X79" s="194"/>
      <c r="Y79" s="194"/>
      <c r="Z79" s="194"/>
      <c r="AA79" s="194"/>
      <c r="AB79" s="194"/>
      <c r="AD79" s="195"/>
      <c r="AF79" s="194"/>
      <c r="AH79" s="195"/>
    </row>
    <row r="80" spans="1:36">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sheet="1" objects="1" scenarios="1"/>
  <phoneticPr fontId="1"/>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U7" sqref="U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c r="A6" s="98" t="s">
        <v>0</v>
      </c>
      <c r="B6" s="98" t="s">
        <v>1</v>
      </c>
      <c r="C6" s="98" t="s">
        <v>2</v>
      </c>
      <c r="D6" s="98" t="s">
        <v>3</v>
      </c>
      <c r="E6" s="98" t="s">
        <v>4</v>
      </c>
      <c r="F6" s="98" t="s">
        <v>5</v>
      </c>
      <c r="G6" s="98" t="s">
        <v>6</v>
      </c>
      <c r="H6" s="98" t="s">
        <v>7</v>
      </c>
      <c r="I6" s="98" t="s">
        <v>174</v>
      </c>
      <c r="J6" s="98" t="s">
        <v>175</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c r="A7" s="98"/>
      <c r="B7" s="133" t="str">
        <f>IF(男子名簿!B7="","",男子名簿!B7)</f>
        <v/>
      </c>
      <c r="C7" s="98"/>
      <c r="D7" s="133" t="str">
        <f>IF(男子名簿!D7="","",男子名簿!D7)</f>
        <v/>
      </c>
      <c r="E7" s="133" t="str">
        <f>IF(男子名簿!E7="","",男子名簿!E7)</f>
        <v/>
      </c>
      <c r="F7" s="133" t="str">
        <f>IF(男子名簿!F7="","",男子名簿!F7)</f>
        <v/>
      </c>
      <c r="G7" s="133" t="str">
        <f>IF(男子名簿!G7="","",男子名簿!G7)</f>
        <v/>
      </c>
      <c r="H7" s="133" t="str">
        <f>IF(男子名簿!H7="","",男子名簿!H7)</f>
        <v/>
      </c>
      <c r="I7" s="133" t="str">
        <f>IF(男子名簿!I7="","",男子名簿!I7)</f>
        <v/>
      </c>
      <c r="J7" s="133" t="str">
        <f>IF(男子名簿!J7="","",男子名簿!J7)</f>
        <v/>
      </c>
      <c r="K7" s="133">
        <f>IF(男子名簿!K7="","",男子名簿!K7)</f>
        <v>1</v>
      </c>
      <c r="L7" s="193" t="str">
        <f>IF(男子名簿!L7="","",男子名簿!L7)</f>
        <v/>
      </c>
      <c r="M7" s="193" t="str">
        <f>IF(男子名簿!M7="","",男子名簿!M7)</f>
        <v/>
      </c>
      <c r="N7" s="193" t="str">
        <f>IF(男子名簿!N7="","",男子名簿!N7)</f>
        <v/>
      </c>
      <c r="O7" s="133" t="str">
        <f>IF(男子名簿!O7="","",男子名簿!O7)</f>
        <v>島根</v>
      </c>
      <c r="P7" s="133"/>
      <c r="Q7" s="133" t="str">
        <f>IF(男子名簿!Q7="","",VLOOKUP(男子名簿!Q7,管理者シート!$B$9:$C$44,2,FALSE))</f>
        <v/>
      </c>
      <c r="R7" s="133" t="str">
        <f>IF(男子名簿!R7="","",男子名簿!R7)</f>
        <v/>
      </c>
      <c r="S7" s="133">
        <v>0</v>
      </c>
      <c r="T7" s="133">
        <v>2</v>
      </c>
      <c r="U7" s="133" t="str">
        <f>IF(男子名簿!U7="","",VLOOKUP(男子名簿!U7,管理者シート!$B$9:$C$44,2,FALSE))</f>
        <v/>
      </c>
      <c r="V7" s="133" t="str">
        <f>IF(男子名簿!V7="","",男子名簿!V7)</f>
        <v/>
      </c>
      <c r="W7" s="133">
        <v>0</v>
      </c>
      <c r="X7" s="133">
        <v>2</v>
      </c>
      <c r="Y7" s="133" t="str">
        <f>IF(男子名簿!Y7="","",VLOOKUP(男子名簿!Y7,管理者シート!$B$9:$C$27,2,FALSE))</f>
        <v/>
      </c>
      <c r="Z7" s="133" t="str">
        <f>IF(男子名簿!Z7="","",男子名簿!Z7)</f>
        <v/>
      </c>
      <c r="AA7" s="133">
        <v>0</v>
      </c>
      <c r="AB7" s="133">
        <v>2</v>
      </c>
      <c r="AC7" s="133" t="str">
        <f>IF(男子名簿!AC7="","",38)</f>
        <v/>
      </c>
      <c r="AD7" s="133" t="str">
        <f>IF(男子名簿!AD7="","",男子名簿!AD7)</f>
        <v/>
      </c>
      <c r="AE7" s="133">
        <v>0</v>
      </c>
      <c r="AF7" s="133">
        <v>2</v>
      </c>
      <c r="AG7" s="133" t="str">
        <f>IF(男子名簿!AG7="","",39)</f>
        <v/>
      </c>
      <c r="AH7" s="133" t="str">
        <f>IF(男子名簿!AH7="","",男子名簿!AH7)</f>
        <v/>
      </c>
      <c r="AI7" s="133">
        <v>0</v>
      </c>
      <c r="AJ7" s="133">
        <v>2</v>
      </c>
    </row>
    <row r="8" spans="1:36">
      <c r="A8" s="98"/>
      <c r="B8" s="133" t="str">
        <f>IF(男子名簿!B8="","",男子名簿!B8)</f>
        <v/>
      </c>
      <c r="C8" s="98"/>
      <c r="D8" s="98" t="str">
        <f>IF(男子名簿!D8="","",男子名簿!D8)</f>
        <v/>
      </c>
      <c r="E8" s="133" t="str">
        <f>IF(男子名簿!E8="","",男子名簿!E8)</f>
        <v/>
      </c>
      <c r="F8" s="133" t="str">
        <f>IF(男子名簿!F8="","",男子名簿!F8)</f>
        <v/>
      </c>
      <c r="G8" s="133" t="str">
        <f>IF(男子名簿!G8="","",男子名簿!G8)</f>
        <v/>
      </c>
      <c r="H8" s="133" t="str">
        <f>IF(男子名簿!H8="","",男子名簿!H8)</f>
        <v/>
      </c>
      <c r="I8" s="133" t="str">
        <f>IF(男子名簿!I8="","",男子名簿!I8)</f>
        <v/>
      </c>
      <c r="J8" s="133" t="str">
        <f>IF(男子名簿!J8="","",男子名簿!J8)</f>
        <v/>
      </c>
      <c r="K8" s="133">
        <f>IF(男子名簿!K8="","",男子名簿!K8)</f>
        <v>1</v>
      </c>
      <c r="L8" s="193" t="str">
        <f>IF(男子名簿!L8="","",男子名簿!L8)</f>
        <v/>
      </c>
      <c r="M8" s="193" t="str">
        <f>IF(男子名簿!M8="","",男子名簿!M8)</f>
        <v/>
      </c>
      <c r="N8" s="193" t="str">
        <f>IF(男子名簿!N8="","",男子名簿!N8)</f>
        <v/>
      </c>
      <c r="O8" s="133" t="str">
        <f>IF(男子名簿!O8="","",男子名簿!O8)</f>
        <v>島根</v>
      </c>
      <c r="P8" s="133"/>
      <c r="Q8" s="133" t="str">
        <f>IF(男子名簿!Q8="","",VLOOKUP(男子名簿!Q8,管理者シート!$B$9:$C$44,2,FALSE))</f>
        <v/>
      </c>
      <c r="R8" s="133" t="str">
        <f>IF(男子名簿!R8="","",男子名簿!R8)</f>
        <v/>
      </c>
      <c r="S8" s="133">
        <v>0</v>
      </c>
      <c r="T8" s="133">
        <v>2</v>
      </c>
      <c r="U8" s="133" t="str">
        <f>IF(男子名簿!U8="","",VLOOKUP(男子名簿!U8,管理者シート!$B$9:$C$44,2,FALSE))</f>
        <v/>
      </c>
      <c r="V8" s="133" t="str">
        <f>IF(男子名簿!V8="","",男子名簿!V8)</f>
        <v/>
      </c>
      <c r="W8" s="133">
        <v>0</v>
      </c>
      <c r="X8" s="133">
        <v>2</v>
      </c>
      <c r="Y8" s="133" t="str">
        <f>IF(男子名簿!Y8="","",VLOOKUP(男子名簿!Y8,管理者シート!$B$9:$C$27,2,FALSE))</f>
        <v/>
      </c>
      <c r="Z8" s="133" t="str">
        <f>IF(男子名簿!Z8="","",男子名簿!Z8)</f>
        <v/>
      </c>
      <c r="AA8" s="133">
        <v>0</v>
      </c>
      <c r="AB8" s="133">
        <v>2</v>
      </c>
      <c r="AC8" s="133" t="str">
        <f>IF(男子名簿!AC8="","",38)</f>
        <v/>
      </c>
      <c r="AD8" s="133" t="str">
        <f>IF(男子名簿!AD8="","",男子名簿!AD8)</f>
        <v/>
      </c>
      <c r="AE8" s="133">
        <v>0</v>
      </c>
      <c r="AF8" s="133">
        <v>2</v>
      </c>
      <c r="AG8" s="133" t="str">
        <f>IF(男子名簿!AG8="","",39)</f>
        <v/>
      </c>
      <c r="AH8" s="133" t="str">
        <f>IF(男子名簿!AH8="","",男子名簿!AH8)</f>
        <v/>
      </c>
      <c r="AI8" s="133">
        <v>0</v>
      </c>
      <c r="AJ8" s="133">
        <v>2</v>
      </c>
    </row>
    <row r="9" spans="1:36">
      <c r="A9" s="98"/>
      <c r="B9" s="133" t="str">
        <f>IF(男子名簿!B9="","",男子名簿!B9)</f>
        <v/>
      </c>
      <c r="C9" s="98"/>
      <c r="D9" s="98" t="str">
        <f>IF(男子名簿!D9="","",男子名簿!D9)</f>
        <v/>
      </c>
      <c r="E9" s="133" t="str">
        <f>IF(男子名簿!E9="","",男子名簿!E9)</f>
        <v/>
      </c>
      <c r="F9" s="133" t="str">
        <f>IF(男子名簿!F9="","",男子名簿!F9)</f>
        <v/>
      </c>
      <c r="G9" s="133" t="str">
        <f>IF(男子名簿!G9="","",男子名簿!G9)</f>
        <v/>
      </c>
      <c r="H9" s="133" t="str">
        <f>IF(男子名簿!H9="","",男子名簿!H9)</f>
        <v/>
      </c>
      <c r="I9" s="133" t="str">
        <f>IF(男子名簿!I9="","",男子名簿!I9)</f>
        <v/>
      </c>
      <c r="J9" s="133" t="str">
        <f>IF(男子名簿!J9="","",男子名簿!J9)</f>
        <v/>
      </c>
      <c r="K9" s="133">
        <f>IF(男子名簿!K9="","",男子名簿!K9)</f>
        <v>1</v>
      </c>
      <c r="L9" s="193" t="str">
        <f>IF(男子名簿!L9="","",男子名簿!L9)</f>
        <v/>
      </c>
      <c r="M9" s="193" t="str">
        <f>IF(男子名簿!M9="","",男子名簿!M9)</f>
        <v/>
      </c>
      <c r="N9" s="193" t="str">
        <f>IF(男子名簿!N9="","",男子名簿!N9)</f>
        <v/>
      </c>
      <c r="O9" s="133" t="str">
        <f>IF(男子名簿!O9="","",男子名簿!O9)</f>
        <v>島根</v>
      </c>
      <c r="P9" s="133"/>
      <c r="Q9" s="133" t="str">
        <f>IF(男子名簿!Q9="","",VLOOKUP(男子名簿!Q9,管理者シート!$B$9:$C$44,2,FALSE))</f>
        <v/>
      </c>
      <c r="R9" s="133" t="str">
        <f>IF(男子名簿!R9="","",男子名簿!R9)</f>
        <v/>
      </c>
      <c r="S9" s="133">
        <v>0</v>
      </c>
      <c r="T9" s="133">
        <v>2</v>
      </c>
      <c r="U9" s="133" t="str">
        <f>IF(男子名簿!U9="","",VLOOKUP(男子名簿!U9,管理者シート!$B$9:$C$44,2,FALSE))</f>
        <v/>
      </c>
      <c r="V9" s="133" t="str">
        <f>IF(男子名簿!V9="","",男子名簿!V9)</f>
        <v/>
      </c>
      <c r="W9" s="133">
        <v>0</v>
      </c>
      <c r="X9" s="133">
        <v>2</v>
      </c>
      <c r="Y9" s="133" t="str">
        <f>IF(男子名簿!Y9="","",VLOOKUP(男子名簿!Y9,管理者シート!$B$9:$C$27,2,FALSE))</f>
        <v/>
      </c>
      <c r="Z9" s="133" t="str">
        <f>IF(男子名簿!Z9="","",男子名簿!Z9)</f>
        <v/>
      </c>
      <c r="AA9" s="133">
        <v>0</v>
      </c>
      <c r="AB9" s="133">
        <v>2</v>
      </c>
      <c r="AC9" s="133" t="str">
        <f>IF(男子名簿!AC9="","",38)</f>
        <v/>
      </c>
      <c r="AD9" s="133" t="str">
        <f>IF(男子名簿!AD9="","",男子名簿!AD9)</f>
        <v/>
      </c>
      <c r="AE9" s="133">
        <v>0</v>
      </c>
      <c r="AF9" s="133">
        <v>2</v>
      </c>
      <c r="AG9" s="133" t="str">
        <f>IF(男子名簿!AG9="","",39)</f>
        <v/>
      </c>
      <c r="AH9" s="133" t="str">
        <f>IF(男子名簿!AH9="","",男子名簿!AH9)</f>
        <v/>
      </c>
      <c r="AI9" s="133">
        <v>0</v>
      </c>
      <c r="AJ9" s="133">
        <v>2</v>
      </c>
    </row>
    <row r="10" spans="1:36">
      <c r="A10" s="98"/>
      <c r="B10" s="133" t="str">
        <f>IF(男子名簿!B10="","",男子名簿!B10)</f>
        <v/>
      </c>
      <c r="C10" s="98"/>
      <c r="D10" s="98" t="str">
        <f>IF(男子名簿!D10="","",男子名簿!D10)</f>
        <v/>
      </c>
      <c r="E10" s="133" t="str">
        <f>IF(男子名簿!E10="","",男子名簿!E10)</f>
        <v/>
      </c>
      <c r="F10" s="133" t="str">
        <f>IF(男子名簿!F10="","",男子名簿!F10)</f>
        <v/>
      </c>
      <c r="G10" s="133" t="str">
        <f>IF(男子名簿!G10="","",男子名簿!G10)</f>
        <v/>
      </c>
      <c r="H10" s="133" t="str">
        <f>IF(男子名簿!H10="","",男子名簿!H10)</f>
        <v/>
      </c>
      <c r="I10" s="133" t="str">
        <f>IF(男子名簿!I10="","",男子名簿!I10)</f>
        <v/>
      </c>
      <c r="J10" s="133" t="str">
        <f>IF(男子名簿!J10="","",男子名簿!J10)</f>
        <v/>
      </c>
      <c r="K10" s="133">
        <f>IF(男子名簿!K10="","",男子名簿!K10)</f>
        <v>1</v>
      </c>
      <c r="L10" s="193" t="str">
        <f>IF(男子名簿!L10="","",男子名簿!L10)</f>
        <v/>
      </c>
      <c r="M10" s="193" t="str">
        <f>IF(男子名簿!M10="","",男子名簿!M10)</f>
        <v/>
      </c>
      <c r="N10" s="193" t="str">
        <f>IF(男子名簿!N10="","",男子名簿!N10)</f>
        <v/>
      </c>
      <c r="O10" s="133" t="str">
        <f>IF(男子名簿!O10="","",男子名簿!O10)</f>
        <v>島根</v>
      </c>
      <c r="P10" s="133"/>
      <c r="Q10" s="133" t="str">
        <f>IF(男子名簿!Q10="","",VLOOKUP(男子名簿!Q10,管理者シート!$B$9:$C$44,2,FALSE))</f>
        <v/>
      </c>
      <c r="R10" s="133" t="str">
        <f>IF(男子名簿!R10="","",男子名簿!R10)</f>
        <v/>
      </c>
      <c r="S10" s="133">
        <v>0</v>
      </c>
      <c r="T10" s="133">
        <v>2</v>
      </c>
      <c r="U10" s="133" t="str">
        <f>IF(男子名簿!U10="","",VLOOKUP(男子名簿!U10,管理者シート!$B$9:$C$44,2,FALSE))</f>
        <v/>
      </c>
      <c r="V10" s="133" t="str">
        <f>IF(男子名簿!V10="","",男子名簿!V10)</f>
        <v/>
      </c>
      <c r="W10" s="133">
        <v>0</v>
      </c>
      <c r="X10" s="133">
        <v>2</v>
      </c>
      <c r="Y10" s="133" t="str">
        <f>IF(男子名簿!Y10="","",VLOOKUP(男子名簿!Y10,管理者シート!$B$9:$C$27,2,FALSE))</f>
        <v/>
      </c>
      <c r="Z10" s="133" t="str">
        <f>IF(男子名簿!Z10="","",男子名簿!Z10)</f>
        <v/>
      </c>
      <c r="AA10" s="133">
        <v>0</v>
      </c>
      <c r="AB10" s="133">
        <v>2</v>
      </c>
      <c r="AC10" s="133" t="str">
        <f>IF(男子名簿!AC10="","",38)</f>
        <v/>
      </c>
      <c r="AD10" s="133" t="str">
        <f>IF(男子名簿!AD10="","",男子名簿!AD10)</f>
        <v/>
      </c>
      <c r="AE10" s="133">
        <v>0</v>
      </c>
      <c r="AF10" s="133">
        <v>2</v>
      </c>
      <c r="AG10" s="133" t="str">
        <f>IF(男子名簿!AG10="","",39)</f>
        <v/>
      </c>
      <c r="AH10" s="133" t="str">
        <f>IF(男子名簿!AH10="","",男子名簿!AH10)</f>
        <v/>
      </c>
      <c r="AI10" s="133">
        <v>0</v>
      </c>
      <c r="AJ10" s="133">
        <v>2</v>
      </c>
    </row>
    <row r="11" spans="1:36">
      <c r="A11" s="98"/>
      <c r="B11" s="133" t="str">
        <f>IF(男子名簿!B11="","",男子名簿!B11)</f>
        <v/>
      </c>
      <c r="C11" s="98"/>
      <c r="D11" s="98" t="str">
        <f>IF(男子名簿!D11="","",男子名簿!D11)</f>
        <v/>
      </c>
      <c r="E11" s="133" t="str">
        <f>IF(男子名簿!E11="","",男子名簿!E11)</f>
        <v/>
      </c>
      <c r="F11" s="133" t="str">
        <f>IF(男子名簿!F11="","",男子名簿!F11)</f>
        <v/>
      </c>
      <c r="G11" s="133" t="str">
        <f>IF(男子名簿!G11="","",男子名簿!G11)</f>
        <v/>
      </c>
      <c r="H11" s="133" t="str">
        <f>IF(男子名簿!H11="","",男子名簿!H11)</f>
        <v/>
      </c>
      <c r="I11" s="133" t="str">
        <f>IF(男子名簿!I11="","",男子名簿!I11)</f>
        <v/>
      </c>
      <c r="J11" s="133" t="str">
        <f>IF(男子名簿!J11="","",男子名簿!J11)</f>
        <v/>
      </c>
      <c r="K11" s="133">
        <f>IF(男子名簿!K11="","",男子名簿!K11)</f>
        <v>1</v>
      </c>
      <c r="L11" s="193" t="str">
        <f>IF(男子名簿!L11="","",男子名簿!L11)</f>
        <v/>
      </c>
      <c r="M11" s="193" t="str">
        <f>IF(男子名簿!M11="","",男子名簿!M11)</f>
        <v/>
      </c>
      <c r="N11" s="193" t="str">
        <f>IF(男子名簿!N11="","",男子名簿!N11)</f>
        <v/>
      </c>
      <c r="O11" s="133" t="str">
        <f>IF(男子名簿!O11="","",男子名簿!O11)</f>
        <v>島根</v>
      </c>
      <c r="P11" s="133"/>
      <c r="Q11" s="133" t="str">
        <f>IF(男子名簿!Q11="","",VLOOKUP(男子名簿!Q11,管理者シート!$B$9:$C$44,2,FALSE))</f>
        <v/>
      </c>
      <c r="R11" s="133" t="str">
        <f>IF(男子名簿!R11="","",男子名簿!R11)</f>
        <v/>
      </c>
      <c r="S11" s="133">
        <v>0</v>
      </c>
      <c r="T11" s="133">
        <v>2</v>
      </c>
      <c r="U11" s="133" t="str">
        <f>IF(男子名簿!U11="","",VLOOKUP(男子名簿!U11,管理者シート!$B$9:$C$44,2,FALSE))</f>
        <v/>
      </c>
      <c r="V11" s="133" t="str">
        <f>IF(男子名簿!V11="","",男子名簿!V11)</f>
        <v/>
      </c>
      <c r="W11" s="133">
        <v>0</v>
      </c>
      <c r="X11" s="133">
        <v>2</v>
      </c>
      <c r="Y11" s="133" t="str">
        <f>IF(男子名簿!Y11="","",VLOOKUP(男子名簿!Y11,管理者シート!$B$9:$C$27,2,FALSE))</f>
        <v/>
      </c>
      <c r="Z11" s="133" t="str">
        <f>IF(男子名簿!Z11="","",男子名簿!Z11)</f>
        <v/>
      </c>
      <c r="AA11" s="133">
        <v>0</v>
      </c>
      <c r="AB11" s="133">
        <v>2</v>
      </c>
      <c r="AC11" s="133" t="str">
        <f>IF(男子名簿!AC11="","",38)</f>
        <v/>
      </c>
      <c r="AD11" s="133" t="str">
        <f>IF(男子名簿!AD11="","",男子名簿!AD11)</f>
        <v/>
      </c>
      <c r="AE11" s="133">
        <v>0</v>
      </c>
      <c r="AF11" s="133">
        <v>2</v>
      </c>
      <c r="AG11" s="133" t="str">
        <f>IF(男子名簿!AG11="","",39)</f>
        <v/>
      </c>
      <c r="AH11" s="133" t="str">
        <f>IF(男子名簿!AH11="","",男子名簿!AH11)</f>
        <v/>
      </c>
      <c r="AI11" s="133">
        <v>0</v>
      </c>
      <c r="AJ11" s="133">
        <v>2</v>
      </c>
    </row>
    <row r="12" spans="1:36">
      <c r="A12" s="98"/>
      <c r="B12" s="133" t="str">
        <f>IF(男子名簿!B12="","",男子名簿!B12)</f>
        <v/>
      </c>
      <c r="C12" s="98"/>
      <c r="D12" s="98" t="str">
        <f>IF(男子名簿!D12="","",男子名簿!D12)</f>
        <v/>
      </c>
      <c r="E12" s="133" t="str">
        <f>IF(男子名簿!E12="","",男子名簿!E12)</f>
        <v/>
      </c>
      <c r="F12" s="133" t="str">
        <f>IF(男子名簿!F12="","",男子名簿!F12)</f>
        <v/>
      </c>
      <c r="G12" s="133" t="str">
        <f>IF(男子名簿!G12="","",男子名簿!G12)</f>
        <v/>
      </c>
      <c r="H12" s="133" t="str">
        <f>IF(男子名簿!H12="","",男子名簿!H12)</f>
        <v/>
      </c>
      <c r="I12" s="133" t="str">
        <f>IF(男子名簿!I12="","",男子名簿!I12)</f>
        <v/>
      </c>
      <c r="J12" s="133" t="str">
        <f>IF(男子名簿!J12="","",男子名簿!J12)</f>
        <v/>
      </c>
      <c r="K12" s="133">
        <f>IF(男子名簿!K12="","",男子名簿!K12)</f>
        <v>1</v>
      </c>
      <c r="L12" s="193" t="str">
        <f>IF(男子名簿!L12="","",男子名簿!L12)</f>
        <v/>
      </c>
      <c r="M12" s="193" t="str">
        <f>IF(男子名簿!M12="","",男子名簿!M12)</f>
        <v/>
      </c>
      <c r="N12" s="193" t="str">
        <f>IF(男子名簿!N12="","",男子名簿!N12)</f>
        <v/>
      </c>
      <c r="O12" s="133" t="str">
        <f>IF(男子名簿!O12="","",男子名簿!O12)</f>
        <v>島根</v>
      </c>
      <c r="P12" s="133"/>
      <c r="Q12" s="133" t="str">
        <f>IF(男子名簿!Q12="","",VLOOKUP(男子名簿!Q12,管理者シート!$B$9:$C$44,2,FALSE))</f>
        <v/>
      </c>
      <c r="R12" s="133" t="str">
        <f>IF(男子名簿!R12="","",男子名簿!R12)</f>
        <v/>
      </c>
      <c r="S12" s="133">
        <v>0</v>
      </c>
      <c r="T12" s="133">
        <v>2</v>
      </c>
      <c r="U12" s="133" t="str">
        <f>IF(男子名簿!U12="","",VLOOKUP(男子名簿!U12,管理者シート!$B$9:$C$44,2,FALSE))</f>
        <v/>
      </c>
      <c r="V12" s="133" t="str">
        <f>IF(男子名簿!V12="","",男子名簿!V12)</f>
        <v/>
      </c>
      <c r="W12" s="133">
        <v>0</v>
      </c>
      <c r="X12" s="133">
        <v>2</v>
      </c>
      <c r="Y12" s="133" t="str">
        <f>IF(男子名簿!Y12="","",VLOOKUP(男子名簿!Y12,管理者シート!$B$9:$C$27,2,FALSE))</f>
        <v/>
      </c>
      <c r="Z12" s="133" t="str">
        <f>IF(男子名簿!Z12="","",男子名簿!Z12)</f>
        <v/>
      </c>
      <c r="AA12" s="133">
        <v>0</v>
      </c>
      <c r="AB12" s="133">
        <v>2</v>
      </c>
      <c r="AC12" s="133" t="str">
        <f>IF(男子名簿!AC12="","",38)</f>
        <v/>
      </c>
      <c r="AD12" s="133" t="str">
        <f>IF(男子名簿!AD12="","",男子名簿!AD12)</f>
        <v/>
      </c>
      <c r="AE12" s="133">
        <v>0</v>
      </c>
      <c r="AF12" s="133">
        <v>2</v>
      </c>
      <c r="AG12" s="133" t="str">
        <f>IF(男子名簿!AG12="","",39)</f>
        <v/>
      </c>
      <c r="AH12" s="133" t="str">
        <f>IF(男子名簿!AH12="","",男子名簿!AH12)</f>
        <v/>
      </c>
      <c r="AI12" s="133">
        <v>0</v>
      </c>
      <c r="AJ12" s="133">
        <v>2</v>
      </c>
    </row>
    <row r="13" spans="1:36">
      <c r="A13" s="98"/>
      <c r="B13" s="133" t="str">
        <f>IF(男子名簿!B13="","",男子名簿!B13)</f>
        <v/>
      </c>
      <c r="C13" s="98"/>
      <c r="D13" s="98" t="str">
        <f>IF(男子名簿!D13="","",男子名簿!D13)</f>
        <v/>
      </c>
      <c r="E13" s="133" t="str">
        <f>IF(男子名簿!E13="","",男子名簿!E13)</f>
        <v/>
      </c>
      <c r="F13" s="133" t="str">
        <f>IF(男子名簿!F13="","",男子名簿!F13)</f>
        <v/>
      </c>
      <c r="G13" s="133" t="str">
        <f>IF(男子名簿!G13="","",男子名簿!G13)</f>
        <v/>
      </c>
      <c r="H13" s="133" t="str">
        <f>IF(男子名簿!H13="","",男子名簿!H13)</f>
        <v/>
      </c>
      <c r="I13" s="133" t="str">
        <f>IF(男子名簿!I13="","",男子名簿!I13)</f>
        <v/>
      </c>
      <c r="J13" s="133" t="str">
        <f>IF(男子名簿!J13="","",男子名簿!J13)</f>
        <v/>
      </c>
      <c r="K13" s="133">
        <f>IF(男子名簿!K13="","",男子名簿!K13)</f>
        <v>1</v>
      </c>
      <c r="L13" s="193" t="str">
        <f>IF(男子名簿!L13="","",男子名簿!L13)</f>
        <v/>
      </c>
      <c r="M13" s="193" t="str">
        <f>IF(男子名簿!M13="","",男子名簿!M13)</f>
        <v/>
      </c>
      <c r="N13" s="193" t="str">
        <f>IF(男子名簿!N13="","",男子名簿!N13)</f>
        <v/>
      </c>
      <c r="O13" s="133" t="str">
        <f>IF(男子名簿!O13="","",男子名簿!O13)</f>
        <v>島根</v>
      </c>
      <c r="P13" s="133"/>
      <c r="Q13" s="133" t="str">
        <f>IF(男子名簿!Q13="","",VLOOKUP(男子名簿!Q13,管理者シート!$B$9:$C$44,2,FALSE))</f>
        <v/>
      </c>
      <c r="R13" s="133" t="str">
        <f>IF(男子名簿!R13="","",男子名簿!R13)</f>
        <v/>
      </c>
      <c r="S13" s="133">
        <v>0</v>
      </c>
      <c r="T13" s="133">
        <v>2</v>
      </c>
      <c r="U13" s="133" t="str">
        <f>IF(男子名簿!U13="","",VLOOKUP(男子名簿!U13,管理者シート!$B$9:$C$44,2,FALSE))</f>
        <v/>
      </c>
      <c r="V13" s="133" t="str">
        <f>IF(男子名簿!V13="","",男子名簿!V13)</f>
        <v/>
      </c>
      <c r="W13" s="133">
        <v>0</v>
      </c>
      <c r="X13" s="133">
        <v>2</v>
      </c>
      <c r="Y13" s="133" t="str">
        <f>IF(男子名簿!Y13="","",VLOOKUP(男子名簿!Y13,管理者シート!$B$9:$C$27,2,FALSE))</f>
        <v/>
      </c>
      <c r="Z13" s="133" t="str">
        <f>IF(男子名簿!Z13="","",男子名簿!Z13)</f>
        <v/>
      </c>
      <c r="AA13" s="133">
        <v>0</v>
      </c>
      <c r="AB13" s="133">
        <v>2</v>
      </c>
      <c r="AC13" s="133" t="str">
        <f>IF(男子名簿!AC13="","",38)</f>
        <v/>
      </c>
      <c r="AD13" s="133" t="str">
        <f>IF(男子名簿!AD13="","",男子名簿!AD13)</f>
        <v/>
      </c>
      <c r="AE13" s="133">
        <v>0</v>
      </c>
      <c r="AF13" s="133">
        <v>2</v>
      </c>
      <c r="AG13" s="133" t="str">
        <f>IF(男子名簿!AG13="","",39)</f>
        <v/>
      </c>
      <c r="AH13" s="133" t="str">
        <f>IF(男子名簿!AH13="","",男子名簿!AH13)</f>
        <v/>
      </c>
      <c r="AI13" s="133">
        <v>0</v>
      </c>
      <c r="AJ13" s="133">
        <v>2</v>
      </c>
    </row>
    <row r="14" spans="1:36">
      <c r="A14" s="98"/>
      <c r="B14" s="133" t="str">
        <f>IF(男子名簿!B14="","",男子名簿!B14)</f>
        <v/>
      </c>
      <c r="C14" s="98"/>
      <c r="D14" s="98" t="str">
        <f>IF(男子名簿!D14="","",男子名簿!D14)</f>
        <v/>
      </c>
      <c r="E14" s="133" t="str">
        <f>IF(男子名簿!E14="","",男子名簿!E14)</f>
        <v/>
      </c>
      <c r="F14" s="133" t="str">
        <f>IF(男子名簿!F14="","",男子名簿!F14)</f>
        <v/>
      </c>
      <c r="G14" s="133" t="str">
        <f>IF(男子名簿!G14="","",男子名簿!G14)</f>
        <v/>
      </c>
      <c r="H14" s="133" t="str">
        <f>IF(男子名簿!H14="","",男子名簿!H14)</f>
        <v/>
      </c>
      <c r="I14" s="133" t="str">
        <f>IF(男子名簿!I14="","",男子名簿!I14)</f>
        <v/>
      </c>
      <c r="J14" s="133" t="str">
        <f>IF(男子名簿!J14="","",男子名簿!J14)</f>
        <v/>
      </c>
      <c r="K14" s="133">
        <f>IF(男子名簿!K14="","",男子名簿!K14)</f>
        <v>1</v>
      </c>
      <c r="L14" s="193" t="str">
        <f>IF(男子名簿!L14="","",男子名簿!L14)</f>
        <v/>
      </c>
      <c r="M14" s="193" t="str">
        <f>IF(男子名簿!M14="","",男子名簿!M14)</f>
        <v/>
      </c>
      <c r="N14" s="193" t="str">
        <f>IF(男子名簿!N14="","",男子名簿!N14)</f>
        <v/>
      </c>
      <c r="O14" s="133" t="str">
        <f>IF(男子名簿!O14="","",男子名簿!O14)</f>
        <v>島根</v>
      </c>
      <c r="P14" s="133"/>
      <c r="Q14" s="133" t="str">
        <f>IF(男子名簿!Q14="","",VLOOKUP(男子名簿!Q14,管理者シート!$B$9:$C$44,2,FALSE))</f>
        <v/>
      </c>
      <c r="R14" s="133" t="str">
        <f>IF(男子名簿!R14="","",男子名簿!R14)</f>
        <v/>
      </c>
      <c r="S14" s="133">
        <v>0</v>
      </c>
      <c r="T14" s="133">
        <v>2</v>
      </c>
      <c r="U14" s="133" t="str">
        <f>IF(男子名簿!U14="","",VLOOKUP(男子名簿!U14,管理者シート!$B$9:$C$44,2,FALSE))</f>
        <v/>
      </c>
      <c r="V14" s="133" t="str">
        <f>IF(男子名簿!V14="","",男子名簿!V14)</f>
        <v/>
      </c>
      <c r="W14" s="133">
        <v>0</v>
      </c>
      <c r="X14" s="133">
        <v>2</v>
      </c>
      <c r="Y14" s="133" t="str">
        <f>IF(男子名簿!Y14="","",VLOOKUP(男子名簿!Y14,管理者シート!$B$9:$C$27,2,FALSE))</f>
        <v/>
      </c>
      <c r="Z14" s="133" t="str">
        <f>IF(男子名簿!Z14="","",男子名簿!Z14)</f>
        <v/>
      </c>
      <c r="AA14" s="133">
        <v>0</v>
      </c>
      <c r="AB14" s="133">
        <v>2</v>
      </c>
      <c r="AC14" s="133" t="str">
        <f>IF(男子名簿!AC14="","",38)</f>
        <v/>
      </c>
      <c r="AD14" s="133" t="str">
        <f>IF(男子名簿!AD14="","",男子名簿!AD14)</f>
        <v/>
      </c>
      <c r="AE14" s="133">
        <v>0</v>
      </c>
      <c r="AF14" s="133">
        <v>2</v>
      </c>
      <c r="AG14" s="133" t="str">
        <f>IF(男子名簿!AG14="","",39)</f>
        <v/>
      </c>
      <c r="AH14" s="133" t="str">
        <f>IF(男子名簿!AH14="","",男子名簿!AH14)</f>
        <v/>
      </c>
      <c r="AI14" s="133">
        <v>0</v>
      </c>
      <c r="AJ14" s="133">
        <v>2</v>
      </c>
    </row>
    <row r="15" spans="1:36">
      <c r="A15" s="98"/>
      <c r="B15" s="133" t="str">
        <f>IF(男子名簿!B15="","",男子名簿!B15)</f>
        <v/>
      </c>
      <c r="C15" s="98"/>
      <c r="D15" s="98" t="str">
        <f>IF(男子名簿!D15="","",男子名簿!D15)</f>
        <v/>
      </c>
      <c r="E15" s="133" t="str">
        <f>IF(男子名簿!E15="","",男子名簿!E15)</f>
        <v/>
      </c>
      <c r="F15" s="133" t="str">
        <f>IF(男子名簿!F15="","",男子名簿!F15)</f>
        <v/>
      </c>
      <c r="G15" s="133" t="str">
        <f>IF(男子名簿!G15="","",男子名簿!G15)</f>
        <v/>
      </c>
      <c r="H15" s="133" t="str">
        <f>IF(男子名簿!H15="","",男子名簿!H15)</f>
        <v/>
      </c>
      <c r="I15" s="133" t="str">
        <f>IF(男子名簿!I15="","",男子名簿!I15)</f>
        <v/>
      </c>
      <c r="J15" s="133" t="str">
        <f>IF(男子名簿!J15="","",男子名簿!J15)</f>
        <v/>
      </c>
      <c r="K15" s="133">
        <f>IF(男子名簿!K15="","",男子名簿!K15)</f>
        <v>1</v>
      </c>
      <c r="L15" s="193" t="str">
        <f>IF(男子名簿!L15="","",男子名簿!L15)</f>
        <v/>
      </c>
      <c r="M15" s="193" t="str">
        <f>IF(男子名簿!M15="","",男子名簿!M15)</f>
        <v/>
      </c>
      <c r="N15" s="193" t="str">
        <f>IF(男子名簿!N15="","",男子名簿!N15)</f>
        <v/>
      </c>
      <c r="O15" s="133" t="str">
        <f>IF(男子名簿!O15="","",男子名簿!O15)</f>
        <v>島根</v>
      </c>
      <c r="P15" s="133"/>
      <c r="Q15" s="133" t="str">
        <f>IF(男子名簿!Q15="","",VLOOKUP(男子名簿!Q15,管理者シート!$B$9:$C$44,2,FALSE))</f>
        <v/>
      </c>
      <c r="R15" s="133" t="str">
        <f>IF(男子名簿!R15="","",男子名簿!R15)</f>
        <v/>
      </c>
      <c r="S15" s="133">
        <v>0</v>
      </c>
      <c r="T15" s="133">
        <v>2</v>
      </c>
      <c r="U15" s="133" t="str">
        <f>IF(男子名簿!U15="","",VLOOKUP(男子名簿!U15,管理者シート!$B$9:$C$44,2,FALSE))</f>
        <v/>
      </c>
      <c r="V15" s="133" t="str">
        <f>IF(男子名簿!V15="","",男子名簿!V15)</f>
        <v/>
      </c>
      <c r="W15" s="133">
        <v>0</v>
      </c>
      <c r="X15" s="133">
        <v>2</v>
      </c>
      <c r="Y15" s="133" t="str">
        <f>IF(男子名簿!Y15="","",VLOOKUP(男子名簿!Y15,管理者シート!$B$9:$C$27,2,FALSE))</f>
        <v/>
      </c>
      <c r="Z15" s="133" t="str">
        <f>IF(男子名簿!Z15="","",男子名簿!Z15)</f>
        <v/>
      </c>
      <c r="AA15" s="133">
        <v>0</v>
      </c>
      <c r="AB15" s="133">
        <v>2</v>
      </c>
      <c r="AC15" s="133" t="str">
        <f>IF(男子名簿!AC15="","",38)</f>
        <v/>
      </c>
      <c r="AD15" s="133" t="str">
        <f>IF(男子名簿!AD15="","",男子名簿!AD15)</f>
        <v/>
      </c>
      <c r="AE15" s="133">
        <v>0</v>
      </c>
      <c r="AF15" s="133">
        <v>2</v>
      </c>
      <c r="AG15" s="133" t="str">
        <f>IF(男子名簿!AG15="","",39)</f>
        <v/>
      </c>
      <c r="AH15" s="133" t="str">
        <f>IF(男子名簿!AH15="","",男子名簿!AH15)</f>
        <v/>
      </c>
      <c r="AI15" s="133">
        <v>0</v>
      </c>
      <c r="AJ15" s="133">
        <v>2</v>
      </c>
    </row>
    <row r="16" spans="1:36">
      <c r="A16" s="98"/>
      <c r="B16" s="133" t="str">
        <f>IF(男子名簿!B16="","",男子名簿!B16)</f>
        <v/>
      </c>
      <c r="C16" s="98"/>
      <c r="D16" s="98" t="str">
        <f>IF(男子名簿!D16="","",男子名簿!D16)</f>
        <v/>
      </c>
      <c r="E16" s="133" t="str">
        <f>IF(男子名簿!E16="","",男子名簿!E16)</f>
        <v/>
      </c>
      <c r="F16" s="133" t="str">
        <f>IF(男子名簿!F16="","",男子名簿!F16)</f>
        <v/>
      </c>
      <c r="G16" s="133" t="str">
        <f>IF(男子名簿!G16="","",男子名簿!G16)</f>
        <v/>
      </c>
      <c r="H16" s="133" t="str">
        <f>IF(男子名簿!H16="","",男子名簿!H16)</f>
        <v/>
      </c>
      <c r="I16" s="133" t="str">
        <f>IF(男子名簿!I16="","",男子名簿!I16)</f>
        <v/>
      </c>
      <c r="J16" s="133" t="str">
        <f>IF(男子名簿!J16="","",男子名簿!J16)</f>
        <v/>
      </c>
      <c r="K16" s="133">
        <f>IF(男子名簿!K16="","",男子名簿!K16)</f>
        <v>1</v>
      </c>
      <c r="L16" s="193" t="str">
        <f>IF(男子名簿!L16="","",男子名簿!L16)</f>
        <v/>
      </c>
      <c r="M16" s="193" t="str">
        <f>IF(男子名簿!M16="","",男子名簿!M16)</f>
        <v/>
      </c>
      <c r="N16" s="193" t="str">
        <f>IF(男子名簿!N16="","",男子名簿!N16)</f>
        <v/>
      </c>
      <c r="O16" s="133" t="str">
        <f>IF(男子名簿!O16="","",男子名簿!O16)</f>
        <v>島根</v>
      </c>
      <c r="P16" s="133"/>
      <c r="Q16" s="133" t="str">
        <f>IF(男子名簿!Q16="","",VLOOKUP(男子名簿!Q16,管理者シート!$B$9:$C$44,2,FALSE))</f>
        <v/>
      </c>
      <c r="R16" s="133" t="str">
        <f>IF(男子名簿!R16="","",男子名簿!R16)</f>
        <v/>
      </c>
      <c r="S16" s="133">
        <v>0</v>
      </c>
      <c r="T16" s="133">
        <v>2</v>
      </c>
      <c r="U16" s="133" t="str">
        <f>IF(男子名簿!U16="","",VLOOKUP(男子名簿!U16,管理者シート!$B$9:$C$44,2,FALSE))</f>
        <v/>
      </c>
      <c r="V16" s="133" t="str">
        <f>IF(男子名簿!V16="","",男子名簿!V16)</f>
        <v/>
      </c>
      <c r="W16" s="133">
        <v>0</v>
      </c>
      <c r="X16" s="133">
        <v>2</v>
      </c>
      <c r="Y16" s="133" t="str">
        <f>IF(男子名簿!Y16="","",VLOOKUP(男子名簿!Y16,管理者シート!$B$9:$C$27,2,FALSE))</f>
        <v/>
      </c>
      <c r="Z16" s="133" t="str">
        <f>IF(男子名簿!Z16="","",男子名簿!Z16)</f>
        <v/>
      </c>
      <c r="AA16" s="133">
        <v>0</v>
      </c>
      <c r="AB16" s="133">
        <v>2</v>
      </c>
      <c r="AC16" s="133" t="str">
        <f>IF(男子名簿!AC16="","",38)</f>
        <v/>
      </c>
      <c r="AD16" s="133" t="str">
        <f>IF(男子名簿!AD16="","",男子名簿!AD16)</f>
        <v/>
      </c>
      <c r="AE16" s="133">
        <v>0</v>
      </c>
      <c r="AF16" s="133">
        <v>2</v>
      </c>
      <c r="AG16" s="133" t="str">
        <f>IF(男子名簿!AG16="","",39)</f>
        <v/>
      </c>
      <c r="AH16" s="133" t="str">
        <f>IF(男子名簿!AH16="","",男子名簿!AH16)</f>
        <v/>
      </c>
      <c r="AI16" s="133">
        <v>0</v>
      </c>
      <c r="AJ16" s="133">
        <v>2</v>
      </c>
    </row>
    <row r="17" spans="1:36">
      <c r="A17" s="98"/>
      <c r="B17" s="133" t="str">
        <f>IF(男子名簿!B17="","",男子名簿!B17)</f>
        <v/>
      </c>
      <c r="C17" s="98"/>
      <c r="D17" s="98" t="str">
        <f>IF(男子名簿!D17="","",男子名簿!D17)</f>
        <v/>
      </c>
      <c r="E17" s="133" t="str">
        <f>IF(男子名簿!E17="","",男子名簿!E17)</f>
        <v/>
      </c>
      <c r="F17" s="133" t="str">
        <f>IF(男子名簿!F17="","",男子名簿!F17)</f>
        <v/>
      </c>
      <c r="G17" s="133" t="str">
        <f>IF(男子名簿!G17="","",男子名簿!G17)</f>
        <v/>
      </c>
      <c r="H17" s="133" t="str">
        <f>IF(男子名簿!H17="","",男子名簿!H17)</f>
        <v/>
      </c>
      <c r="I17" s="133" t="str">
        <f>IF(男子名簿!I17="","",男子名簿!I17)</f>
        <v/>
      </c>
      <c r="J17" s="133" t="str">
        <f>IF(男子名簿!J17="","",男子名簿!J17)</f>
        <v/>
      </c>
      <c r="K17" s="133">
        <f>IF(男子名簿!K17="","",男子名簿!K17)</f>
        <v>1</v>
      </c>
      <c r="L17" s="193" t="str">
        <f>IF(男子名簿!L17="","",男子名簿!L17)</f>
        <v/>
      </c>
      <c r="M17" s="193" t="str">
        <f>IF(男子名簿!M17="","",男子名簿!M17)</f>
        <v/>
      </c>
      <c r="N17" s="193" t="str">
        <f>IF(男子名簿!N17="","",男子名簿!N17)</f>
        <v/>
      </c>
      <c r="O17" s="133" t="str">
        <f>IF(男子名簿!O17="","",男子名簿!O17)</f>
        <v>島根</v>
      </c>
      <c r="P17" s="133"/>
      <c r="Q17" s="133" t="str">
        <f>IF(男子名簿!Q17="","",VLOOKUP(男子名簿!Q17,管理者シート!$B$9:$C$44,2,FALSE))</f>
        <v/>
      </c>
      <c r="R17" s="133" t="str">
        <f>IF(男子名簿!R17="","",男子名簿!R17)</f>
        <v/>
      </c>
      <c r="S17" s="133">
        <v>0</v>
      </c>
      <c r="T17" s="133">
        <v>2</v>
      </c>
      <c r="U17" s="133" t="str">
        <f>IF(男子名簿!U17="","",VLOOKUP(男子名簿!U17,管理者シート!$B$9:$C$44,2,FALSE))</f>
        <v/>
      </c>
      <c r="V17" s="133" t="str">
        <f>IF(男子名簿!V17="","",男子名簿!V17)</f>
        <v/>
      </c>
      <c r="W17" s="133">
        <v>0</v>
      </c>
      <c r="X17" s="133">
        <v>2</v>
      </c>
      <c r="Y17" s="133" t="str">
        <f>IF(男子名簿!Y17="","",VLOOKUP(男子名簿!Y17,管理者シート!$B$9:$C$27,2,FALSE))</f>
        <v/>
      </c>
      <c r="Z17" s="133" t="str">
        <f>IF(男子名簿!Z17="","",男子名簿!Z17)</f>
        <v/>
      </c>
      <c r="AA17" s="133">
        <v>0</v>
      </c>
      <c r="AB17" s="133">
        <v>2</v>
      </c>
      <c r="AC17" s="133" t="str">
        <f>IF(男子名簿!AC17="","",38)</f>
        <v/>
      </c>
      <c r="AD17" s="133" t="str">
        <f>IF(男子名簿!AD17="","",男子名簿!AD17)</f>
        <v/>
      </c>
      <c r="AE17" s="133">
        <v>0</v>
      </c>
      <c r="AF17" s="133">
        <v>2</v>
      </c>
      <c r="AG17" s="133" t="str">
        <f>IF(男子名簿!AG17="","",39)</f>
        <v/>
      </c>
      <c r="AH17" s="133" t="str">
        <f>IF(男子名簿!AH17="","",男子名簿!AH17)</f>
        <v/>
      </c>
      <c r="AI17" s="133">
        <v>0</v>
      </c>
      <c r="AJ17" s="133">
        <v>2</v>
      </c>
    </row>
    <row r="18" spans="1:36">
      <c r="A18" s="98"/>
      <c r="B18" s="133" t="str">
        <f>IF(男子名簿!B18="","",男子名簿!B18)</f>
        <v/>
      </c>
      <c r="C18" s="98"/>
      <c r="D18" s="98" t="str">
        <f>IF(男子名簿!D18="","",男子名簿!D18)</f>
        <v/>
      </c>
      <c r="E18" s="133" t="str">
        <f>IF(男子名簿!E18="","",男子名簿!E18)</f>
        <v/>
      </c>
      <c r="F18" s="133" t="str">
        <f>IF(男子名簿!F18="","",男子名簿!F18)</f>
        <v/>
      </c>
      <c r="G18" s="133" t="str">
        <f>IF(男子名簿!G18="","",男子名簿!G18)</f>
        <v/>
      </c>
      <c r="H18" s="133" t="str">
        <f>IF(男子名簿!H18="","",男子名簿!H18)</f>
        <v/>
      </c>
      <c r="I18" s="133" t="str">
        <f>IF(男子名簿!I18="","",男子名簿!I18)</f>
        <v/>
      </c>
      <c r="J18" s="133" t="str">
        <f>IF(男子名簿!J18="","",男子名簿!J18)</f>
        <v/>
      </c>
      <c r="K18" s="133">
        <f>IF(男子名簿!K18="","",男子名簿!K18)</f>
        <v>1</v>
      </c>
      <c r="L18" s="193" t="str">
        <f>IF(男子名簿!L18="","",男子名簿!L18)</f>
        <v/>
      </c>
      <c r="M18" s="193" t="str">
        <f>IF(男子名簿!M18="","",男子名簿!M18)</f>
        <v/>
      </c>
      <c r="N18" s="193" t="str">
        <f>IF(男子名簿!N18="","",男子名簿!N18)</f>
        <v/>
      </c>
      <c r="O18" s="133" t="str">
        <f>IF(男子名簿!O18="","",男子名簿!O18)</f>
        <v>島根</v>
      </c>
      <c r="P18" s="133"/>
      <c r="Q18" s="133" t="str">
        <f>IF(男子名簿!Q18="","",VLOOKUP(男子名簿!Q18,管理者シート!$B$9:$C$44,2,FALSE))</f>
        <v/>
      </c>
      <c r="R18" s="133" t="str">
        <f>IF(男子名簿!R18="","",男子名簿!R18)</f>
        <v/>
      </c>
      <c r="S18" s="133">
        <v>0</v>
      </c>
      <c r="T18" s="133">
        <v>2</v>
      </c>
      <c r="U18" s="133" t="str">
        <f>IF(男子名簿!U18="","",VLOOKUP(男子名簿!U18,管理者シート!$B$9:$C$44,2,FALSE))</f>
        <v/>
      </c>
      <c r="V18" s="133" t="str">
        <f>IF(男子名簿!V18="","",男子名簿!V18)</f>
        <v/>
      </c>
      <c r="W18" s="133">
        <v>0</v>
      </c>
      <c r="X18" s="133">
        <v>2</v>
      </c>
      <c r="Y18" s="133" t="str">
        <f>IF(男子名簿!Y18="","",VLOOKUP(男子名簿!Y18,管理者シート!$B$9:$C$27,2,FALSE))</f>
        <v/>
      </c>
      <c r="Z18" s="133" t="str">
        <f>IF(男子名簿!Z18="","",男子名簿!Z18)</f>
        <v/>
      </c>
      <c r="AA18" s="133">
        <v>0</v>
      </c>
      <c r="AB18" s="133">
        <v>2</v>
      </c>
      <c r="AC18" s="133" t="str">
        <f>IF(男子名簿!AC18="","",38)</f>
        <v/>
      </c>
      <c r="AD18" s="133" t="str">
        <f>IF(男子名簿!AD18="","",男子名簿!AD18)</f>
        <v/>
      </c>
      <c r="AE18" s="133">
        <v>0</v>
      </c>
      <c r="AF18" s="133">
        <v>2</v>
      </c>
      <c r="AG18" s="133" t="str">
        <f>IF(男子名簿!AG18="","",39)</f>
        <v/>
      </c>
      <c r="AH18" s="133" t="str">
        <f>IF(男子名簿!AH18="","",男子名簿!AH18)</f>
        <v/>
      </c>
      <c r="AI18" s="133">
        <v>0</v>
      </c>
      <c r="AJ18" s="133">
        <v>2</v>
      </c>
    </row>
    <row r="19" spans="1:36">
      <c r="A19" s="98"/>
      <c r="B19" s="133" t="str">
        <f>IF(男子名簿!B19="","",男子名簿!B19)</f>
        <v/>
      </c>
      <c r="C19" s="98"/>
      <c r="D19" s="98" t="str">
        <f>IF(男子名簿!D19="","",男子名簿!D19)</f>
        <v/>
      </c>
      <c r="E19" s="133" t="str">
        <f>IF(男子名簿!E19="","",男子名簿!E19)</f>
        <v/>
      </c>
      <c r="F19" s="133" t="str">
        <f>IF(男子名簿!F19="","",男子名簿!F19)</f>
        <v/>
      </c>
      <c r="G19" s="133" t="str">
        <f>IF(男子名簿!G19="","",男子名簿!G19)</f>
        <v/>
      </c>
      <c r="H19" s="133" t="str">
        <f>IF(男子名簿!H19="","",男子名簿!H19)</f>
        <v/>
      </c>
      <c r="I19" s="133" t="str">
        <f>IF(男子名簿!I19="","",男子名簿!I19)</f>
        <v/>
      </c>
      <c r="J19" s="133" t="str">
        <f>IF(男子名簿!J19="","",男子名簿!J19)</f>
        <v/>
      </c>
      <c r="K19" s="133">
        <f>IF(男子名簿!K19="","",男子名簿!K19)</f>
        <v>1</v>
      </c>
      <c r="L19" s="193" t="str">
        <f>IF(男子名簿!L19="","",男子名簿!L19)</f>
        <v/>
      </c>
      <c r="M19" s="193" t="str">
        <f>IF(男子名簿!M19="","",男子名簿!M19)</f>
        <v/>
      </c>
      <c r="N19" s="193" t="str">
        <f>IF(男子名簿!N19="","",男子名簿!N19)</f>
        <v/>
      </c>
      <c r="O19" s="133" t="str">
        <f>IF(男子名簿!O19="","",男子名簿!O19)</f>
        <v>島根</v>
      </c>
      <c r="P19" s="133"/>
      <c r="Q19" s="133" t="str">
        <f>IF(男子名簿!Q19="","",VLOOKUP(男子名簿!Q19,管理者シート!$B$9:$C$44,2,FALSE))</f>
        <v/>
      </c>
      <c r="R19" s="133" t="str">
        <f>IF(男子名簿!R19="","",男子名簿!R19)</f>
        <v/>
      </c>
      <c r="S19" s="133">
        <v>0</v>
      </c>
      <c r="T19" s="133">
        <v>2</v>
      </c>
      <c r="U19" s="133" t="str">
        <f>IF(男子名簿!U19="","",VLOOKUP(男子名簿!U19,管理者シート!$B$9:$C$44,2,FALSE))</f>
        <v/>
      </c>
      <c r="V19" s="133" t="str">
        <f>IF(男子名簿!V19="","",男子名簿!V19)</f>
        <v/>
      </c>
      <c r="W19" s="133">
        <v>0</v>
      </c>
      <c r="X19" s="133">
        <v>2</v>
      </c>
      <c r="Y19" s="133" t="str">
        <f>IF(男子名簿!Y19="","",VLOOKUP(男子名簿!Y19,管理者シート!$B$9:$C$27,2,FALSE))</f>
        <v/>
      </c>
      <c r="Z19" s="133" t="str">
        <f>IF(男子名簿!Z19="","",男子名簿!Z19)</f>
        <v/>
      </c>
      <c r="AA19" s="133">
        <v>0</v>
      </c>
      <c r="AB19" s="133">
        <v>2</v>
      </c>
      <c r="AC19" s="133" t="str">
        <f>IF(男子名簿!AC19="","",38)</f>
        <v/>
      </c>
      <c r="AD19" s="133" t="str">
        <f>IF(男子名簿!AD19="","",男子名簿!AD19)</f>
        <v/>
      </c>
      <c r="AE19" s="133">
        <v>0</v>
      </c>
      <c r="AF19" s="133">
        <v>2</v>
      </c>
      <c r="AG19" s="133" t="str">
        <f>IF(男子名簿!AG19="","",39)</f>
        <v/>
      </c>
      <c r="AH19" s="133" t="str">
        <f>IF(男子名簿!AH19="","",男子名簿!AH19)</f>
        <v/>
      </c>
      <c r="AI19" s="133">
        <v>0</v>
      </c>
      <c r="AJ19" s="133">
        <v>2</v>
      </c>
    </row>
    <row r="20" spans="1:36">
      <c r="A20" s="98"/>
      <c r="B20" s="133" t="str">
        <f>IF(男子名簿!B20="","",男子名簿!B20)</f>
        <v/>
      </c>
      <c r="C20" s="98"/>
      <c r="D20" s="98" t="str">
        <f>IF(男子名簿!D20="","",男子名簿!D20)</f>
        <v/>
      </c>
      <c r="E20" s="133" t="str">
        <f>IF(男子名簿!E20="","",男子名簿!E20)</f>
        <v/>
      </c>
      <c r="F20" s="133" t="str">
        <f>IF(男子名簿!F20="","",男子名簿!F20)</f>
        <v/>
      </c>
      <c r="G20" s="133" t="str">
        <f>IF(男子名簿!G20="","",男子名簿!G20)</f>
        <v/>
      </c>
      <c r="H20" s="133" t="str">
        <f>IF(男子名簿!H20="","",男子名簿!H20)</f>
        <v/>
      </c>
      <c r="I20" s="133" t="str">
        <f>IF(男子名簿!I20="","",男子名簿!I20)</f>
        <v/>
      </c>
      <c r="J20" s="133" t="str">
        <f>IF(男子名簿!J20="","",男子名簿!J20)</f>
        <v/>
      </c>
      <c r="K20" s="133">
        <f>IF(男子名簿!K20="","",男子名簿!K20)</f>
        <v>1</v>
      </c>
      <c r="L20" s="193" t="str">
        <f>IF(男子名簿!L20="","",男子名簿!L20)</f>
        <v/>
      </c>
      <c r="M20" s="193" t="str">
        <f>IF(男子名簿!M20="","",男子名簿!M20)</f>
        <v/>
      </c>
      <c r="N20" s="193" t="str">
        <f>IF(男子名簿!N20="","",男子名簿!N20)</f>
        <v/>
      </c>
      <c r="O20" s="133" t="str">
        <f>IF(男子名簿!O20="","",男子名簿!O20)</f>
        <v>島根</v>
      </c>
      <c r="P20" s="133"/>
      <c r="Q20" s="133" t="str">
        <f>IF(男子名簿!Q20="","",VLOOKUP(男子名簿!Q20,管理者シート!$B$9:$C$44,2,FALSE))</f>
        <v/>
      </c>
      <c r="R20" s="133" t="str">
        <f>IF(男子名簿!R20="","",男子名簿!R20)</f>
        <v/>
      </c>
      <c r="S20" s="133">
        <v>0</v>
      </c>
      <c r="T20" s="133">
        <v>2</v>
      </c>
      <c r="U20" s="133" t="str">
        <f>IF(男子名簿!U20="","",VLOOKUP(男子名簿!U20,管理者シート!$B$9:$C$44,2,FALSE))</f>
        <v/>
      </c>
      <c r="V20" s="133" t="str">
        <f>IF(男子名簿!V20="","",男子名簿!V20)</f>
        <v/>
      </c>
      <c r="W20" s="133">
        <v>0</v>
      </c>
      <c r="X20" s="133">
        <v>2</v>
      </c>
      <c r="Y20" s="133" t="str">
        <f>IF(男子名簿!Y20="","",VLOOKUP(男子名簿!Y20,管理者シート!$B$9:$C$27,2,FALSE))</f>
        <v/>
      </c>
      <c r="Z20" s="133" t="str">
        <f>IF(男子名簿!Z20="","",男子名簿!Z20)</f>
        <v/>
      </c>
      <c r="AA20" s="133">
        <v>0</v>
      </c>
      <c r="AB20" s="133">
        <v>2</v>
      </c>
      <c r="AC20" s="133" t="str">
        <f>IF(男子名簿!AC20="","",38)</f>
        <v/>
      </c>
      <c r="AD20" s="133" t="str">
        <f>IF(男子名簿!AD20="","",男子名簿!AD20)</f>
        <v/>
      </c>
      <c r="AE20" s="133">
        <v>0</v>
      </c>
      <c r="AF20" s="133">
        <v>2</v>
      </c>
      <c r="AG20" s="133" t="str">
        <f>IF(男子名簿!AG20="","",39)</f>
        <v/>
      </c>
      <c r="AH20" s="133" t="str">
        <f>IF(男子名簿!AH20="","",男子名簿!AH20)</f>
        <v/>
      </c>
      <c r="AI20" s="133">
        <v>0</v>
      </c>
      <c r="AJ20" s="133">
        <v>2</v>
      </c>
    </row>
    <row r="21" spans="1:36">
      <c r="A21" s="98"/>
      <c r="B21" s="133" t="str">
        <f>IF(男子名簿!B21="","",男子名簿!B21)</f>
        <v/>
      </c>
      <c r="C21" s="98"/>
      <c r="D21" s="98" t="str">
        <f>IF(男子名簿!D21="","",男子名簿!D21)</f>
        <v/>
      </c>
      <c r="E21" s="133" t="str">
        <f>IF(男子名簿!E21="","",男子名簿!E21)</f>
        <v/>
      </c>
      <c r="F21" s="133" t="str">
        <f>IF(男子名簿!F21="","",男子名簿!F21)</f>
        <v/>
      </c>
      <c r="G21" s="133" t="str">
        <f>IF(男子名簿!G21="","",男子名簿!G21)</f>
        <v/>
      </c>
      <c r="H21" s="133" t="str">
        <f>IF(男子名簿!H21="","",男子名簿!H21)</f>
        <v/>
      </c>
      <c r="I21" s="133" t="str">
        <f>IF(男子名簿!I21="","",男子名簿!I21)</f>
        <v/>
      </c>
      <c r="J21" s="133" t="str">
        <f>IF(男子名簿!J21="","",男子名簿!J21)</f>
        <v/>
      </c>
      <c r="K21" s="133">
        <f>IF(男子名簿!K21="","",男子名簿!K21)</f>
        <v>1</v>
      </c>
      <c r="L21" s="193" t="str">
        <f>IF(男子名簿!L21="","",男子名簿!L21)</f>
        <v/>
      </c>
      <c r="M21" s="193" t="str">
        <f>IF(男子名簿!M21="","",男子名簿!M21)</f>
        <v/>
      </c>
      <c r="N21" s="193" t="str">
        <f>IF(男子名簿!N21="","",男子名簿!N21)</f>
        <v/>
      </c>
      <c r="O21" s="133" t="str">
        <f>IF(男子名簿!O21="","",男子名簿!O21)</f>
        <v>島根</v>
      </c>
      <c r="P21" s="133"/>
      <c r="Q21" s="133" t="str">
        <f>IF(男子名簿!Q21="","",VLOOKUP(男子名簿!Q21,管理者シート!$B$9:$C$44,2,FALSE))</f>
        <v/>
      </c>
      <c r="R21" s="133" t="str">
        <f>IF(男子名簿!R21="","",男子名簿!R21)</f>
        <v/>
      </c>
      <c r="S21" s="133">
        <v>0</v>
      </c>
      <c r="T21" s="133">
        <v>2</v>
      </c>
      <c r="U21" s="133" t="str">
        <f>IF(男子名簿!U21="","",VLOOKUP(男子名簿!U21,管理者シート!$B$9:$C$44,2,FALSE))</f>
        <v/>
      </c>
      <c r="V21" s="133" t="str">
        <f>IF(男子名簿!V21="","",男子名簿!V21)</f>
        <v/>
      </c>
      <c r="W21" s="133">
        <v>0</v>
      </c>
      <c r="X21" s="133">
        <v>2</v>
      </c>
      <c r="Y21" s="133" t="str">
        <f>IF(男子名簿!Y21="","",VLOOKUP(男子名簿!Y21,管理者シート!$B$9:$C$27,2,FALSE))</f>
        <v/>
      </c>
      <c r="Z21" s="133" t="str">
        <f>IF(男子名簿!Z21="","",男子名簿!Z21)</f>
        <v/>
      </c>
      <c r="AA21" s="133">
        <v>0</v>
      </c>
      <c r="AB21" s="133">
        <v>2</v>
      </c>
      <c r="AC21" s="133" t="str">
        <f>IF(男子名簿!AC21="","",38)</f>
        <v/>
      </c>
      <c r="AD21" s="133" t="str">
        <f>IF(男子名簿!AD21="","",男子名簿!AD21)</f>
        <v/>
      </c>
      <c r="AE21" s="133">
        <v>0</v>
      </c>
      <c r="AF21" s="133">
        <v>2</v>
      </c>
      <c r="AG21" s="133" t="str">
        <f>IF(男子名簿!AG21="","",39)</f>
        <v/>
      </c>
      <c r="AH21" s="133" t="str">
        <f>IF(男子名簿!AH21="","",男子名簿!AH21)</f>
        <v/>
      </c>
      <c r="AI21" s="133">
        <v>0</v>
      </c>
      <c r="AJ21" s="133">
        <v>2</v>
      </c>
    </row>
    <row r="22" spans="1:36">
      <c r="A22" s="98"/>
      <c r="B22" s="133" t="str">
        <f>IF(男子名簿!B22="","",男子名簿!B22)</f>
        <v/>
      </c>
      <c r="C22" s="98"/>
      <c r="D22" s="98" t="str">
        <f>IF(男子名簿!D22="","",男子名簿!D22)</f>
        <v/>
      </c>
      <c r="E22" s="133" t="str">
        <f>IF(男子名簿!E22="","",男子名簿!E22)</f>
        <v/>
      </c>
      <c r="F22" s="133" t="str">
        <f>IF(男子名簿!F22="","",男子名簿!F22)</f>
        <v/>
      </c>
      <c r="G22" s="133" t="str">
        <f>IF(男子名簿!G22="","",男子名簿!G22)</f>
        <v/>
      </c>
      <c r="H22" s="133" t="str">
        <f>IF(男子名簿!H22="","",男子名簿!H22)</f>
        <v/>
      </c>
      <c r="I22" s="133" t="str">
        <f>IF(男子名簿!I22="","",男子名簿!I22)</f>
        <v/>
      </c>
      <c r="J22" s="133" t="str">
        <f>IF(男子名簿!J22="","",男子名簿!J22)</f>
        <v/>
      </c>
      <c r="K22" s="133">
        <f>IF(男子名簿!K22="","",男子名簿!K22)</f>
        <v>1</v>
      </c>
      <c r="L22" s="193" t="str">
        <f>IF(男子名簿!L22="","",男子名簿!L22)</f>
        <v/>
      </c>
      <c r="M22" s="193" t="str">
        <f>IF(男子名簿!M22="","",男子名簿!M22)</f>
        <v/>
      </c>
      <c r="N22" s="193" t="str">
        <f>IF(男子名簿!N22="","",男子名簿!N22)</f>
        <v/>
      </c>
      <c r="O22" s="133" t="str">
        <f>IF(男子名簿!O22="","",男子名簿!O22)</f>
        <v>島根</v>
      </c>
      <c r="P22" s="133"/>
      <c r="Q22" s="133" t="str">
        <f>IF(男子名簿!Q22="","",VLOOKUP(男子名簿!Q22,管理者シート!$B$9:$C$44,2,FALSE))</f>
        <v/>
      </c>
      <c r="R22" s="133" t="str">
        <f>IF(男子名簿!R22="","",男子名簿!R22)</f>
        <v/>
      </c>
      <c r="S22" s="133">
        <v>0</v>
      </c>
      <c r="T22" s="133">
        <v>2</v>
      </c>
      <c r="U22" s="133" t="str">
        <f>IF(男子名簿!U22="","",VLOOKUP(男子名簿!U22,管理者シート!$B$9:$C$44,2,FALSE))</f>
        <v/>
      </c>
      <c r="V22" s="133" t="str">
        <f>IF(男子名簿!V22="","",男子名簿!V22)</f>
        <v/>
      </c>
      <c r="W22" s="133">
        <v>0</v>
      </c>
      <c r="X22" s="133">
        <v>2</v>
      </c>
      <c r="Y22" s="133" t="str">
        <f>IF(男子名簿!Y22="","",VLOOKUP(男子名簿!Y22,管理者シート!$B$9:$C$27,2,FALSE))</f>
        <v/>
      </c>
      <c r="Z22" s="133" t="str">
        <f>IF(男子名簿!Z22="","",男子名簿!Z22)</f>
        <v/>
      </c>
      <c r="AA22" s="133">
        <v>0</v>
      </c>
      <c r="AB22" s="133">
        <v>2</v>
      </c>
      <c r="AC22" s="133" t="str">
        <f>IF(男子名簿!AC22="","",38)</f>
        <v/>
      </c>
      <c r="AD22" s="133" t="str">
        <f>IF(男子名簿!AD22="","",男子名簿!AD22)</f>
        <v/>
      </c>
      <c r="AE22" s="133">
        <v>0</v>
      </c>
      <c r="AF22" s="133">
        <v>2</v>
      </c>
      <c r="AG22" s="133" t="str">
        <f>IF(男子名簿!AG22="","",39)</f>
        <v/>
      </c>
      <c r="AH22" s="133" t="str">
        <f>IF(男子名簿!AH22="","",男子名簿!AH22)</f>
        <v/>
      </c>
      <c r="AI22" s="133">
        <v>0</v>
      </c>
      <c r="AJ22" s="133">
        <v>2</v>
      </c>
    </row>
    <row r="23" spans="1:36">
      <c r="A23" s="98"/>
      <c r="B23" s="133" t="str">
        <f>IF(男子名簿!B23="","",男子名簿!B23)</f>
        <v/>
      </c>
      <c r="C23" s="98"/>
      <c r="D23" s="98" t="str">
        <f>IF(男子名簿!D23="","",男子名簿!D23)</f>
        <v/>
      </c>
      <c r="E23" s="133" t="str">
        <f>IF(男子名簿!E23="","",男子名簿!E23)</f>
        <v/>
      </c>
      <c r="F23" s="133" t="str">
        <f>IF(男子名簿!F23="","",男子名簿!F23)</f>
        <v/>
      </c>
      <c r="G23" s="133" t="str">
        <f>IF(男子名簿!G23="","",男子名簿!G23)</f>
        <v/>
      </c>
      <c r="H23" s="133" t="str">
        <f>IF(男子名簿!H23="","",男子名簿!H23)</f>
        <v/>
      </c>
      <c r="I23" s="133" t="str">
        <f>IF(男子名簿!I23="","",男子名簿!I23)</f>
        <v/>
      </c>
      <c r="J23" s="133" t="str">
        <f>IF(男子名簿!J23="","",男子名簿!J23)</f>
        <v/>
      </c>
      <c r="K23" s="133">
        <f>IF(男子名簿!K23="","",男子名簿!K23)</f>
        <v>1</v>
      </c>
      <c r="L23" s="193" t="str">
        <f>IF(男子名簿!L23="","",男子名簿!L23)</f>
        <v/>
      </c>
      <c r="M23" s="193" t="str">
        <f>IF(男子名簿!M23="","",男子名簿!M23)</f>
        <v/>
      </c>
      <c r="N23" s="193" t="str">
        <f>IF(男子名簿!N23="","",男子名簿!N23)</f>
        <v/>
      </c>
      <c r="O23" s="133" t="str">
        <f>IF(男子名簿!O23="","",男子名簿!O23)</f>
        <v>島根</v>
      </c>
      <c r="P23" s="133"/>
      <c r="Q23" s="133" t="str">
        <f>IF(男子名簿!Q23="","",VLOOKUP(男子名簿!Q23,管理者シート!$B$9:$C$44,2,FALSE))</f>
        <v/>
      </c>
      <c r="R23" s="133" t="str">
        <f>IF(男子名簿!R23="","",男子名簿!R23)</f>
        <v/>
      </c>
      <c r="S23" s="133">
        <v>0</v>
      </c>
      <c r="T23" s="133">
        <v>2</v>
      </c>
      <c r="U23" s="133" t="str">
        <f>IF(男子名簿!U23="","",VLOOKUP(男子名簿!U23,管理者シート!$B$9:$C$44,2,FALSE))</f>
        <v/>
      </c>
      <c r="V23" s="133" t="str">
        <f>IF(男子名簿!V23="","",男子名簿!V23)</f>
        <v/>
      </c>
      <c r="W23" s="133">
        <v>0</v>
      </c>
      <c r="X23" s="133">
        <v>2</v>
      </c>
      <c r="Y23" s="133" t="str">
        <f>IF(男子名簿!Y23="","",VLOOKUP(男子名簿!Y23,管理者シート!$B$9:$C$27,2,FALSE))</f>
        <v/>
      </c>
      <c r="Z23" s="133" t="str">
        <f>IF(男子名簿!Z23="","",男子名簿!Z23)</f>
        <v/>
      </c>
      <c r="AA23" s="133">
        <v>0</v>
      </c>
      <c r="AB23" s="133">
        <v>2</v>
      </c>
      <c r="AC23" s="133" t="str">
        <f>IF(男子名簿!AC23="","",38)</f>
        <v/>
      </c>
      <c r="AD23" s="133" t="str">
        <f>IF(男子名簿!AD23="","",男子名簿!AD23)</f>
        <v/>
      </c>
      <c r="AE23" s="133">
        <v>0</v>
      </c>
      <c r="AF23" s="133">
        <v>2</v>
      </c>
      <c r="AG23" s="133" t="str">
        <f>IF(男子名簿!AG23="","",39)</f>
        <v/>
      </c>
      <c r="AH23" s="133" t="str">
        <f>IF(男子名簿!AH23="","",男子名簿!AH23)</f>
        <v/>
      </c>
      <c r="AI23" s="133">
        <v>0</v>
      </c>
      <c r="AJ23" s="133">
        <v>2</v>
      </c>
    </row>
    <row r="24" spans="1:36">
      <c r="A24" s="98"/>
      <c r="B24" s="133" t="str">
        <f>IF(男子名簿!B24="","",男子名簿!B24)</f>
        <v/>
      </c>
      <c r="C24" s="98"/>
      <c r="D24" s="98" t="str">
        <f>IF(男子名簿!D24="","",男子名簿!D24)</f>
        <v/>
      </c>
      <c r="E24" s="133" t="str">
        <f>IF(男子名簿!E24="","",男子名簿!E24)</f>
        <v/>
      </c>
      <c r="F24" s="133" t="str">
        <f>IF(男子名簿!F24="","",男子名簿!F24)</f>
        <v/>
      </c>
      <c r="G24" s="133" t="str">
        <f>IF(男子名簿!G24="","",男子名簿!G24)</f>
        <v/>
      </c>
      <c r="H24" s="133" t="str">
        <f>IF(男子名簿!H24="","",男子名簿!H24)</f>
        <v/>
      </c>
      <c r="I24" s="133" t="str">
        <f>IF(男子名簿!I24="","",男子名簿!I24)</f>
        <v/>
      </c>
      <c r="J24" s="133" t="str">
        <f>IF(男子名簿!J24="","",男子名簿!J24)</f>
        <v/>
      </c>
      <c r="K24" s="133">
        <f>IF(男子名簿!K24="","",男子名簿!K24)</f>
        <v>1</v>
      </c>
      <c r="L24" s="193" t="str">
        <f>IF(男子名簿!L24="","",男子名簿!L24)</f>
        <v/>
      </c>
      <c r="M24" s="193" t="str">
        <f>IF(男子名簿!M24="","",男子名簿!M24)</f>
        <v/>
      </c>
      <c r="N24" s="193" t="str">
        <f>IF(男子名簿!N24="","",男子名簿!N24)</f>
        <v/>
      </c>
      <c r="O24" s="133" t="str">
        <f>IF(男子名簿!O24="","",男子名簿!O24)</f>
        <v>島根</v>
      </c>
      <c r="P24" s="133"/>
      <c r="Q24" s="133" t="str">
        <f>IF(男子名簿!Q24="","",VLOOKUP(男子名簿!Q24,管理者シート!$B$9:$C$44,2,FALSE))</f>
        <v/>
      </c>
      <c r="R24" s="133" t="str">
        <f>IF(男子名簿!R24="","",男子名簿!R24)</f>
        <v/>
      </c>
      <c r="S24" s="133">
        <v>0</v>
      </c>
      <c r="T24" s="133">
        <v>2</v>
      </c>
      <c r="U24" s="133" t="str">
        <f>IF(男子名簿!U24="","",VLOOKUP(男子名簿!U24,管理者シート!$B$9:$C$44,2,FALSE))</f>
        <v/>
      </c>
      <c r="V24" s="133" t="str">
        <f>IF(男子名簿!V24="","",男子名簿!V24)</f>
        <v/>
      </c>
      <c r="W24" s="133">
        <v>0</v>
      </c>
      <c r="X24" s="133">
        <v>2</v>
      </c>
      <c r="Y24" s="133" t="str">
        <f>IF(男子名簿!Y24="","",VLOOKUP(男子名簿!Y24,管理者シート!$B$9:$C$27,2,FALSE))</f>
        <v/>
      </c>
      <c r="Z24" s="133" t="str">
        <f>IF(男子名簿!Z24="","",男子名簿!Z24)</f>
        <v/>
      </c>
      <c r="AA24" s="133">
        <v>0</v>
      </c>
      <c r="AB24" s="133">
        <v>2</v>
      </c>
      <c r="AC24" s="133" t="str">
        <f>IF(男子名簿!AC24="","",38)</f>
        <v/>
      </c>
      <c r="AD24" s="133" t="str">
        <f>IF(男子名簿!AD24="","",男子名簿!AD24)</f>
        <v/>
      </c>
      <c r="AE24" s="133">
        <v>0</v>
      </c>
      <c r="AF24" s="133">
        <v>2</v>
      </c>
      <c r="AG24" s="133" t="str">
        <f>IF(男子名簿!AG24="","",39)</f>
        <v/>
      </c>
      <c r="AH24" s="133" t="str">
        <f>IF(男子名簿!AH24="","",男子名簿!AH24)</f>
        <v/>
      </c>
      <c r="AI24" s="133">
        <v>0</v>
      </c>
      <c r="AJ24" s="133">
        <v>2</v>
      </c>
    </row>
    <row r="25" spans="1:36">
      <c r="A25" s="98"/>
      <c r="B25" s="133" t="str">
        <f>IF(男子名簿!B25="","",男子名簿!B25)</f>
        <v/>
      </c>
      <c r="C25" s="98"/>
      <c r="D25" s="98" t="str">
        <f>IF(男子名簿!D25="","",男子名簿!D25)</f>
        <v/>
      </c>
      <c r="E25" s="133" t="str">
        <f>IF(男子名簿!E25="","",男子名簿!E25)</f>
        <v/>
      </c>
      <c r="F25" s="133" t="str">
        <f>IF(男子名簿!F25="","",男子名簿!F25)</f>
        <v/>
      </c>
      <c r="G25" s="133" t="str">
        <f>IF(男子名簿!G25="","",男子名簿!G25)</f>
        <v/>
      </c>
      <c r="H25" s="133" t="str">
        <f>IF(男子名簿!H25="","",男子名簿!H25)</f>
        <v/>
      </c>
      <c r="I25" s="133" t="str">
        <f>IF(男子名簿!I25="","",男子名簿!I25)</f>
        <v/>
      </c>
      <c r="J25" s="133" t="str">
        <f>IF(男子名簿!J25="","",男子名簿!J25)</f>
        <v/>
      </c>
      <c r="K25" s="133">
        <f>IF(男子名簿!K25="","",男子名簿!K25)</f>
        <v>1</v>
      </c>
      <c r="L25" s="133" t="str">
        <f>IF(男子名簿!L25="","",男子名簿!L25)</f>
        <v/>
      </c>
      <c r="M25" s="193" t="str">
        <f>IF(男子名簿!M25="","",男子名簿!M25)</f>
        <v/>
      </c>
      <c r="N25" s="193" t="str">
        <f>IF(男子名簿!N25="","",男子名簿!N25)</f>
        <v/>
      </c>
      <c r="O25" s="133" t="str">
        <f>IF(男子名簿!O25="","",男子名簿!O25)</f>
        <v>島根</v>
      </c>
      <c r="P25" s="133"/>
      <c r="Q25" s="133" t="str">
        <f>IF(男子名簿!Q25="","",VLOOKUP(男子名簿!Q25,管理者シート!$B$9:$C$44,2,FALSE))</f>
        <v/>
      </c>
      <c r="R25" s="133" t="str">
        <f>IF(男子名簿!R25="","",男子名簿!R25)</f>
        <v/>
      </c>
      <c r="S25" s="133">
        <v>0</v>
      </c>
      <c r="T25" s="133">
        <v>2</v>
      </c>
      <c r="U25" s="133" t="str">
        <f>IF(男子名簿!U25="","",VLOOKUP(男子名簿!U25,管理者シート!$B$9:$C$44,2,FALSE))</f>
        <v/>
      </c>
      <c r="V25" s="133" t="str">
        <f>IF(男子名簿!V25="","",男子名簿!V25)</f>
        <v/>
      </c>
      <c r="W25" s="133">
        <v>0</v>
      </c>
      <c r="X25" s="133">
        <v>2</v>
      </c>
      <c r="Y25" s="133" t="str">
        <f>IF(男子名簿!Y25="","",VLOOKUP(男子名簿!Y25,管理者シート!$B$9:$C$27,2,FALSE))</f>
        <v/>
      </c>
      <c r="Z25" s="133" t="str">
        <f>IF(男子名簿!Z25="","",男子名簿!Z25)</f>
        <v/>
      </c>
      <c r="AA25" s="133">
        <v>0</v>
      </c>
      <c r="AB25" s="133">
        <v>2</v>
      </c>
      <c r="AC25" s="133" t="str">
        <f>IF(男子名簿!AC25="","",38)</f>
        <v/>
      </c>
      <c r="AD25" s="133" t="str">
        <f>IF(男子名簿!AD25="","",男子名簿!AD25)</f>
        <v/>
      </c>
      <c r="AE25" s="133">
        <v>0</v>
      </c>
      <c r="AF25" s="133">
        <v>2</v>
      </c>
      <c r="AG25" s="133" t="str">
        <f>IF(男子名簿!AG25="","",39)</f>
        <v/>
      </c>
      <c r="AH25" s="133" t="str">
        <f>IF(男子名簿!AH25="","",男子名簿!AH25)</f>
        <v/>
      </c>
      <c r="AI25" s="133">
        <v>0</v>
      </c>
      <c r="AJ25" s="133">
        <v>2</v>
      </c>
    </row>
    <row r="26" spans="1:36">
      <c r="A26" s="98"/>
      <c r="B26" s="133" t="str">
        <f>IF(男子名簿!B26="","",男子名簿!B26)</f>
        <v/>
      </c>
      <c r="C26" s="98"/>
      <c r="D26" s="98" t="str">
        <f>IF(男子名簿!D26="","",男子名簿!D26)</f>
        <v/>
      </c>
      <c r="E26" s="133" t="str">
        <f>IF(男子名簿!E26="","",男子名簿!E26)</f>
        <v/>
      </c>
      <c r="F26" s="133" t="str">
        <f>IF(男子名簿!F26="","",男子名簿!F26)</f>
        <v/>
      </c>
      <c r="G26" s="133" t="str">
        <f>IF(男子名簿!G26="","",男子名簿!G26)</f>
        <v/>
      </c>
      <c r="H26" s="133" t="str">
        <f>IF(男子名簿!H26="","",男子名簿!H26)</f>
        <v/>
      </c>
      <c r="I26" s="133" t="str">
        <f>IF(男子名簿!I26="","",男子名簿!I26)</f>
        <v/>
      </c>
      <c r="J26" s="133" t="str">
        <f>IF(男子名簿!J26="","",男子名簿!J26)</f>
        <v/>
      </c>
      <c r="K26" s="133">
        <f>IF(男子名簿!K26="","",男子名簿!K26)</f>
        <v>1</v>
      </c>
      <c r="L26" s="133" t="str">
        <f>IF(男子名簿!L26="","",男子名簿!L26)</f>
        <v/>
      </c>
      <c r="M26" s="193" t="str">
        <f>IF(男子名簿!M26="","",男子名簿!M26)</f>
        <v/>
      </c>
      <c r="N26" s="193" t="str">
        <f>IF(男子名簿!N26="","",男子名簿!N26)</f>
        <v/>
      </c>
      <c r="O26" s="133" t="str">
        <f>IF(男子名簿!O26="","",男子名簿!O26)</f>
        <v>島根</v>
      </c>
      <c r="P26" s="133"/>
      <c r="Q26" s="133" t="str">
        <f>IF(男子名簿!Q26="","",VLOOKUP(男子名簿!Q26,管理者シート!$B$9:$C$44,2,FALSE))</f>
        <v/>
      </c>
      <c r="R26" s="133" t="str">
        <f>IF(男子名簿!R26="","",男子名簿!R26)</f>
        <v/>
      </c>
      <c r="S26" s="133">
        <v>0</v>
      </c>
      <c r="T26" s="133">
        <v>2</v>
      </c>
      <c r="U26" s="133" t="str">
        <f>IF(男子名簿!U26="","",VLOOKUP(男子名簿!U26,管理者シート!$B$9:$C$44,2,FALSE))</f>
        <v/>
      </c>
      <c r="V26" s="133" t="str">
        <f>IF(男子名簿!V26="","",男子名簿!V26)</f>
        <v/>
      </c>
      <c r="W26" s="133">
        <v>0</v>
      </c>
      <c r="X26" s="133">
        <v>2</v>
      </c>
      <c r="Y26" s="133" t="str">
        <f>IF(男子名簿!Y26="","",VLOOKUP(男子名簿!Y26,管理者シート!$B$9:$C$27,2,FALSE))</f>
        <v/>
      </c>
      <c r="Z26" s="133" t="str">
        <f>IF(男子名簿!Z26="","",男子名簿!Z26)</f>
        <v/>
      </c>
      <c r="AA26" s="133">
        <v>0</v>
      </c>
      <c r="AB26" s="133">
        <v>2</v>
      </c>
      <c r="AC26" s="133" t="str">
        <f>IF(男子名簿!AC26="","",38)</f>
        <v/>
      </c>
      <c r="AD26" s="133" t="str">
        <f>IF(男子名簿!AD26="","",男子名簿!AD26)</f>
        <v/>
      </c>
      <c r="AE26" s="133">
        <v>0</v>
      </c>
      <c r="AF26" s="133">
        <v>2</v>
      </c>
      <c r="AG26" s="133" t="str">
        <f>IF(男子名簿!AG26="","",39)</f>
        <v/>
      </c>
      <c r="AH26" s="133" t="str">
        <f>IF(男子名簿!AH26="","",男子名簿!AH26)</f>
        <v/>
      </c>
      <c r="AI26" s="133">
        <v>0</v>
      </c>
      <c r="AJ26" s="133">
        <v>2</v>
      </c>
    </row>
    <row r="27" spans="1:36">
      <c r="A27" s="98"/>
      <c r="B27" s="133" t="str">
        <f>IF(男子名簿!B27="","",男子名簿!B27)</f>
        <v/>
      </c>
      <c r="C27" s="98"/>
      <c r="D27" s="98" t="str">
        <f>IF(男子名簿!D27="","",男子名簿!D27)</f>
        <v/>
      </c>
      <c r="E27" s="133" t="str">
        <f>IF(男子名簿!E27="","",男子名簿!E27)</f>
        <v/>
      </c>
      <c r="F27" s="133" t="str">
        <f>IF(男子名簿!F27="","",男子名簿!F27)</f>
        <v/>
      </c>
      <c r="G27" s="133" t="str">
        <f>IF(男子名簿!G27="","",男子名簿!G27)</f>
        <v/>
      </c>
      <c r="H27" s="133" t="str">
        <f>IF(男子名簿!H27="","",男子名簿!H27)</f>
        <v/>
      </c>
      <c r="I27" s="133" t="str">
        <f>IF(男子名簿!I27="","",男子名簿!I27)</f>
        <v/>
      </c>
      <c r="J27" s="133" t="str">
        <f>IF(男子名簿!J27="","",男子名簿!J27)</f>
        <v/>
      </c>
      <c r="K27" s="133">
        <f>IF(男子名簿!K27="","",男子名簿!K27)</f>
        <v>1</v>
      </c>
      <c r="L27" s="133" t="str">
        <f>IF(男子名簿!L27="","",男子名簿!L27)</f>
        <v/>
      </c>
      <c r="M27" s="193" t="str">
        <f>IF(男子名簿!M27="","",男子名簿!M27)</f>
        <v/>
      </c>
      <c r="N27" s="193" t="str">
        <f>IF(男子名簿!N27="","",男子名簿!N27)</f>
        <v/>
      </c>
      <c r="O27" s="133" t="str">
        <f>IF(男子名簿!O27="","",男子名簿!O27)</f>
        <v>島根</v>
      </c>
      <c r="P27" s="133"/>
      <c r="Q27" s="133" t="str">
        <f>IF(男子名簿!Q27="","",VLOOKUP(男子名簿!Q27,管理者シート!$B$9:$C$44,2,FALSE))</f>
        <v/>
      </c>
      <c r="R27" s="133" t="str">
        <f>IF(男子名簿!R27="","",男子名簿!R27)</f>
        <v/>
      </c>
      <c r="S27" s="133">
        <v>0</v>
      </c>
      <c r="T27" s="133">
        <v>2</v>
      </c>
      <c r="U27" s="133" t="str">
        <f>IF(男子名簿!U27="","",VLOOKUP(男子名簿!U27,管理者シート!$B$9:$C$44,2,FALSE))</f>
        <v/>
      </c>
      <c r="V27" s="133" t="str">
        <f>IF(男子名簿!V27="","",男子名簿!V27)</f>
        <v/>
      </c>
      <c r="W27" s="133">
        <v>0</v>
      </c>
      <c r="X27" s="133">
        <v>2</v>
      </c>
      <c r="Y27" s="133" t="str">
        <f>IF(男子名簿!Y27="","",VLOOKUP(男子名簿!Y27,管理者シート!$B$9:$C$27,2,FALSE))</f>
        <v/>
      </c>
      <c r="Z27" s="133" t="str">
        <f>IF(男子名簿!Z27="","",男子名簿!Z27)</f>
        <v/>
      </c>
      <c r="AA27" s="133">
        <v>0</v>
      </c>
      <c r="AB27" s="133">
        <v>2</v>
      </c>
      <c r="AC27" s="133" t="str">
        <f>IF(男子名簿!AC27="","",38)</f>
        <v/>
      </c>
      <c r="AD27" s="133" t="str">
        <f>IF(男子名簿!AD27="","",男子名簿!AD27)</f>
        <v/>
      </c>
      <c r="AE27" s="133">
        <v>0</v>
      </c>
      <c r="AF27" s="133">
        <v>2</v>
      </c>
      <c r="AG27" s="133" t="str">
        <f>IF(男子名簿!AG27="","",39)</f>
        <v/>
      </c>
      <c r="AH27" s="133" t="str">
        <f>IF(男子名簿!AH27="","",男子名簿!AH27)</f>
        <v/>
      </c>
      <c r="AI27" s="133">
        <v>0</v>
      </c>
      <c r="AJ27" s="133">
        <v>2</v>
      </c>
    </row>
    <row r="28" spans="1:36">
      <c r="A28" s="98"/>
      <c r="B28" s="133" t="str">
        <f>IF(男子名簿!B28="","",男子名簿!B28)</f>
        <v/>
      </c>
      <c r="C28" s="98"/>
      <c r="D28" s="98" t="str">
        <f>IF(男子名簿!D28="","",男子名簿!D28)</f>
        <v/>
      </c>
      <c r="E28" s="133" t="str">
        <f>IF(男子名簿!E28="","",男子名簿!E28)</f>
        <v/>
      </c>
      <c r="F28" s="133" t="str">
        <f>IF(男子名簿!F28="","",男子名簿!F28)</f>
        <v/>
      </c>
      <c r="G28" s="133" t="str">
        <f>IF(男子名簿!G28="","",男子名簿!G28)</f>
        <v/>
      </c>
      <c r="H28" s="133" t="str">
        <f>IF(男子名簿!H28="","",男子名簿!H28)</f>
        <v/>
      </c>
      <c r="I28" s="133" t="str">
        <f>IF(男子名簿!I28="","",男子名簿!I28)</f>
        <v/>
      </c>
      <c r="J28" s="133" t="str">
        <f>IF(男子名簿!J28="","",男子名簿!J28)</f>
        <v/>
      </c>
      <c r="K28" s="133">
        <f>IF(男子名簿!K28="","",男子名簿!K28)</f>
        <v>1</v>
      </c>
      <c r="L28" s="133" t="str">
        <f>IF(男子名簿!L28="","",男子名簿!L28)</f>
        <v/>
      </c>
      <c r="M28" s="193" t="str">
        <f>IF(男子名簿!M28="","",男子名簿!M28)</f>
        <v/>
      </c>
      <c r="N28" s="193" t="str">
        <f>IF(男子名簿!N28="","",男子名簿!N28)</f>
        <v/>
      </c>
      <c r="O28" s="133" t="str">
        <f>IF(男子名簿!O28="","",男子名簿!O28)</f>
        <v>島根</v>
      </c>
      <c r="P28" s="133"/>
      <c r="Q28" s="133" t="str">
        <f>IF(男子名簿!Q28="","",VLOOKUP(男子名簿!Q28,管理者シート!$B$9:$C$44,2,FALSE))</f>
        <v/>
      </c>
      <c r="R28" s="133" t="str">
        <f>IF(男子名簿!R28="","",男子名簿!R28)</f>
        <v/>
      </c>
      <c r="S28" s="133">
        <v>0</v>
      </c>
      <c r="T28" s="133">
        <v>2</v>
      </c>
      <c r="U28" s="133" t="str">
        <f>IF(男子名簿!U28="","",VLOOKUP(男子名簿!U28,管理者シート!$B$9:$C$44,2,FALSE))</f>
        <v/>
      </c>
      <c r="V28" s="133" t="str">
        <f>IF(男子名簿!V28="","",男子名簿!V28)</f>
        <v/>
      </c>
      <c r="W28" s="133">
        <v>0</v>
      </c>
      <c r="X28" s="133">
        <v>2</v>
      </c>
      <c r="Y28" s="133" t="str">
        <f>IF(男子名簿!Y28="","",VLOOKUP(男子名簿!Y28,管理者シート!$B$9:$C$27,2,FALSE))</f>
        <v/>
      </c>
      <c r="Z28" s="133" t="str">
        <f>IF(男子名簿!Z28="","",男子名簿!Z28)</f>
        <v/>
      </c>
      <c r="AA28" s="133">
        <v>0</v>
      </c>
      <c r="AB28" s="133">
        <v>2</v>
      </c>
      <c r="AC28" s="133" t="str">
        <f>IF(男子名簿!AC28="","",38)</f>
        <v/>
      </c>
      <c r="AD28" s="133" t="str">
        <f>IF(男子名簿!AD28="","",男子名簿!AD28)</f>
        <v/>
      </c>
      <c r="AE28" s="133">
        <v>0</v>
      </c>
      <c r="AF28" s="133">
        <v>2</v>
      </c>
      <c r="AG28" s="133" t="str">
        <f>IF(男子名簿!AG28="","",39)</f>
        <v/>
      </c>
      <c r="AH28" s="133" t="str">
        <f>IF(男子名簿!AH28="","",男子名簿!AH28)</f>
        <v/>
      </c>
      <c r="AI28" s="133">
        <v>0</v>
      </c>
      <c r="AJ28" s="133">
        <v>2</v>
      </c>
    </row>
    <row r="29" spans="1:36">
      <c r="A29" s="98"/>
      <c r="B29" s="133" t="str">
        <f>IF(男子名簿!B29="","",男子名簿!B29)</f>
        <v/>
      </c>
      <c r="C29" s="98"/>
      <c r="D29" s="98" t="str">
        <f>IF(男子名簿!D29="","",男子名簿!D29)</f>
        <v/>
      </c>
      <c r="E29" s="133" t="str">
        <f>IF(男子名簿!E29="","",男子名簿!E29)</f>
        <v/>
      </c>
      <c r="F29" s="133" t="str">
        <f>IF(男子名簿!F29="","",男子名簿!F29)</f>
        <v/>
      </c>
      <c r="G29" s="133" t="str">
        <f>IF(男子名簿!G29="","",男子名簿!G29)</f>
        <v/>
      </c>
      <c r="H29" s="133" t="str">
        <f>IF(男子名簿!H29="","",男子名簿!H29)</f>
        <v/>
      </c>
      <c r="I29" s="133" t="str">
        <f>IF(男子名簿!I29="","",男子名簿!I29)</f>
        <v/>
      </c>
      <c r="J29" s="133" t="str">
        <f>IF(男子名簿!J29="","",男子名簿!J29)</f>
        <v/>
      </c>
      <c r="K29" s="133">
        <f>IF(男子名簿!K29="","",男子名簿!K29)</f>
        <v>1</v>
      </c>
      <c r="L29" s="133" t="str">
        <f>IF(男子名簿!L29="","",男子名簿!L29)</f>
        <v/>
      </c>
      <c r="M29" s="193" t="str">
        <f>IF(男子名簿!M29="","",男子名簿!M29)</f>
        <v/>
      </c>
      <c r="N29" s="193" t="str">
        <f>IF(男子名簿!N29="","",男子名簿!N29)</f>
        <v/>
      </c>
      <c r="O29" s="133" t="str">
        <f>IF(男子名簿!O29="","",男子名簿!O29)</f>
        <v>島根</v>
      </c>
      <c r="P29" s="133"/>
      <c r="Q29" s="133" t="str">
        <f>IF(男子名簿!Q29="","",VLOOKUP(男子名簿!Q29,管理者シート!$B$9:$C$44,2,FALSE))</f>
        <v/>
      </c>
      <c r="R29" s="133" t="str">
        <f>IF(男子名簿!R29="","",男子名簿!R29)</f>
        <v/>
      </c>
      <c r="S29" s="133">
        <v>0</v>
      </c>
      <c r="T29" s="133">
        <v>2</v>
      </c>
      <c r="U29" s="133" t="str">
        <f>IF(男子名簿!U29="","",VLOOKUP(男子名簿!U29,管理者シート!$B$9:$C$44,2,FALSE))</f>
        <v/>
      </c>
      <c r="V29" s="133" t="str">
        <f>IF(男子名簿!V29="","",男子名簿!V29)</f>
        <v/>
      </c>
      <c r="W29" s="133">
        <v>0</v>
      </c>
      <c r="X29" s="133">
        <v>2</v>
      </c>
      <c r="Y29" s="133" t="str">
        <f>IF(男子名簿!Y29="","",VLOOKUP(男子名簿!Y29,管理者シート!$B$9:$C$27,2,FALSE))</f>
        <v/>
      </c>
      <c r="Z29" s="133" t="str">
        <f>IF(男子名簿!Z29="","",男子名簿!Z29)</f>
        <v/>
      </c>
      <c r="AA29" s="133">
        <v>0</v>
      </c>
      <c r="AB29" s="133">
        <v>2</v>
      </c>
      <c r="AC29" s="133" t="str">
        <f>IF(男子名簿!AC29="","",38)</f>
        <v/>
      </c>
      <c r="AD29" s="133" t="str">
        <f>IF(男子名簿!AD29="","",男子名簿!AD29)</f>
        <v/>
      </c>
      <c r="AE29" s="133">
        <v>0</v>
      </c>
      <c r="AF29" s="133">
        <v>2</v>
      </c>
      <c r="AG29" s="133" t="str">
        <f>IF(男子名簿!AG29="","",39)</f>
        <v/>
      </c>
      <c r="AH29" s="133" t="str">
        <f>IF(男子名簿!AH29="","",男子名簿!AH29)</f>
        <v/>
      </c>
      <c r="AI29" s="133">
        <v>0</v>
      </c>
      <c r="AJ29" s="133">
        <v>2</v>
      </c>
    </row>
    <row r="30" spans="1:36">
      <c r="A30" s="98"/>
      <c r="B30" s="133" t="str">
        <f>IF(男子名簿!B30="","",男子名簿!B30)</f>
        <v/>
      </c>
      <c r="C30" s="98"/>
      <c r="D30" s="98" t="str">
        <f>IF(男子名簿!D30="","",男子名簿!D30)</f>
        <v/>
      </c>
      <c r="E30" s="133" t="str">
        <f>IF(男子名簿!E30="","",男子名簿!E30)</f>
        <v/>
      </c>
      <c r="F30" s="133" t="str">
        <f>IF(男子名簿!F30="","",男子名簿!F30)</f>
        <v/>
      </c>
      <c r="G30" s="133" t="str">
        <f>IF(男子名簿!G30="","",男子名簿!G30)</f>
        <v/>
      </c>
      <c r="H30" s="133" t="str">
        <f>IF(男子名簿!H30="","",男子名簿!H30)</f>
        <v/>
      </c>
      <c r="I30" s="133" t="str">
        <f>IF(男子名簿!I30="","",男子名簿!I30)</f>
        <v/>
      </c>
      <c r="J30" s="133" t="str">
        <f>IF(男子名簿!J30="","",男子名簿!J30)</f>
        <v/>
      </c>
      <c r="K30" s="133">
        <f>IF(男子名簿!K30="","",男子名簿!K30)</f>
        <v>1</v>
      </c>
      <c r="L30" s="133" t="str">
        <f>IF(男子名簿!L30="","",男子名簿!L30)</f>
        <v/>
      </c>
      <c r="M30" s="193" t="str">
        <f>IF(男子名簿!M30="","",男子名簿!M30)</f>
        <v/>
      </c>
      <c r="N30" s="193" t="str">
        <f>IF(男子名簿!N30="","",男子名簿!N30)</f>
        <v/>
      </c>
      <c r="O30" s="133" t="str">
        <f>IF(男子名簿!O30="","",男子名簿!O30)</f>
        <v>島根</v>
      </c>
      <c r="P30" s="133"/>
      <c r="Q30" s="133" t="str">
        <f>IF(男子名簿!Q30="","",VLOOKUP(男子名簿!Q30,管理者シート!$B$9:$C$44,2,FALSE))</f>
        <v/>
      </c>
      <c r="R30" s="133" t="str">
        <f>IF(男子名簿!R30="","",男子名簿!R30)</f>
        <v/>
      </c>
      <c r="S30" s="133">
        <v>0</v>
      </c>
      <c r="T30" s="133">
        <v>2</v>
      </c>
      <c r="U30" s="133" t="str">
        <f>IF(男子名簿!U30="","",VLOOKUP(男子名簿!U30,管理者シート!$B$9:$C$44,2,FALSE))</f>
        <v/>
      </c>
      <c r="V30" s="133" t="str">
        <f>IF(男子名簿!V30="","",男子名簿!V30)</f>
        <v/>
      </c>
      <c r="W30" s="133">
        <v>0</v>
      </c>
      <c r="X30" s="133">
        <v>2</v>
      </c>
      <c r="Y30" s="133" t="str">
        <f>IF(男子名簿!Y30="","",VLOOKUP(男子名簿!Y30,管理者シート!$B$9:$C$27,2,FALSE))</f>
        <v/>
      </c>
      <c r="Z30" s="133" t="str">
        <f>IF(男子名簿!Z30="","",男子名簿!Z30)</f>
        <v/>
      </c>
      <c r="AA30" s="133">
        <v>0</v>
      </c>
      <c r="AB30" s="133">
        <v>2</v>
      </c>
      <c r="AC30" s="133" t="str">
        <f>IF(男子名簿!AC30="","",38)</f>
        <v/>
      </c>
      <c r="AD30" s="133" t="str">
        <f>IF(男子名簿!AD30="","",男子名簿!AD30)</f>
        <v/>
      </c>
      <c r="AE30" s="133">
        <v>0</v>
      </c>
      <c r="AF30" s="133">
        <v>2</v>
      </c>
      <c r="AG30" s="133" t="str">
        <f>IF(男子名簿!AG30="","",39)</f>
        <v/>
      </c>
      <c r="AH30" s="133" t="str">
        <f>IF(男子名簿!AH30="","",男子名簿!AH30)</f>
        <v/>
      </c>
      <c r="AI30" s="133">
        <v>0</v>
      </c>
      <c r="AJ30" s="133">
        <v>2</v>
      </c>
    </row>
    <row r="31" spans="1:36">
      <c r="A31" s="98"/>
      <c r="B31" s="133" t="str">
        <f>IF(男子名簿!B31="","",男子名簿!B31)</f>
        <v/>
      </c>
      <c r="C31" s="98"/>
      <c r="D31" s="98" t="str">
        <f>IF(男子名簿!D31="","",男子名簿!D31)</f>
        <v/>
      </c>
      <c r="E31" s="133" t="str">
        <f>IF(男子名簿!E31="","",男子名簿!E31)</f>
        <v/>
      </c>
      <c r="F31" s="133" t="str">
        <f>IF(男子名簿!F31="","",男子名簿!F31)</f>
        <v/>
      </c>
      <c r="G31" s="133" t="str">
        <f>IF(男子名簿!G31="","",男子名簿!G31)</f>
        <v/>
      </c>
      <c r="H31" s="133" t="str">
        <f>IF(男子名簿!H31="","",男子名簿!H31)</f>
        <v/>
      </c>
      <c r="I31" s="133" t="str">
        <f>IF(男子名簿!I31="","",男子名簿!I31)</f>
        <v/>
      </c>
      <c r="J31" s="133" t="str">
        <f>IF(男子名簿!J31="","",男子名簿!J31)</f>
        <v/>
      </c>
      <c r="K31" s="133">
        <f>IF(男子名簿!K31="","",男子名簿!K31)</f>
        <v>1</v>
      </c>
      <c r="L31" s="133" t="str">
        <f>IF(男子名簿!L31="","",男子名簿!L31)</f>
        <v/>
      </c>
      <c r="M31" s="193" t="str">
        <f>IF(男子名簿!M31="","",男子名簿!M31)</f>
        <v/>
      </c>
      <c r="N31" s="193" t="str">
        <f>IF(男子名簿!N31="","",男子名簿!N31)</f>
        <v/>
      </c>
      <c r="O31" s="133" t="str">
        <f>IF(男子名簿!O31="","",男子名簿!O31)</f>
        <v>島根</v>
      </c>
      <c r="P31" s="133"/>
      <c r="Q31" s="133" t="str">
        <f>IF(男子名簿!Q31="","",VLOOKUP(男子名簿!Q31,管理者シート!$B$9:$C$44,2,FALSE))</f>
        <v/>
      </c>
      <c r="R31" s="133" t="str">
        <f>IF(男子名簿!R31="","",男子名簿!R31)</f>
        <v/>
      </c>
      <c r="S31" s="133">
        <v>0</v>
      </c>
      <c r="T31" s="133">
        <v>2</v>
      </c>
      <c r="U31" s="133" t="str">
        <f>IF(男子名簿!U31="","",VLOOKUP(男子名簿!U31,管理者シート!$B$9:$C$44,2,FALSE))</f>
        <v/>
      </c>
      <c r="V31" s="133" t="str">
        <f>IF(男子名簿!V31="","",男子名簿!V31)</f>
        <v/>
      </c>
      <c r="W31" s="133">
        <v>0</v>
      </c>
      <c r="X31" s="133">
        <v>2</v>
      </c>
      <c r="Y31" s="133" t="str">
        <f>IF(男子名簿!Y31="","",VLOOKUP(男子名簿!Y31,管理者シート!$B$9:$C$27,2,FALSE))</f>
        <v/>
      </c>
      <c r="Z31" s="133" t="str">
        <f>IF(男子名簿!Z31="","",男子名簿!Z31)</f>
        <v/>
      </c>
      <c r="AA31" s="133">
        <v>0</v>
      </c>
      <c r="AB31" s="133">
        <v>2</v>
      </c>
      <c r="AC31" s="133" t="str">
        <f>IF(男子名簿!AC31="","",38)</f>
        <v/>
      </c>
      <c r="AD31" s="133" t="str">
        <f>IF(男子名簿!AD31="","",男子名簿!AD31)</f>
        <v/>
      </c>
      <c r="AE31" s="133">
        <v>0</v>
      </c>
      <c r="AF31" s="133">
        <v>2</v>
      </c>
      <c r="AG31" s="133" t="str">
        <f>IF(男子名簿!AG31="","",39)</f>
        <v/>
      </c>
      <c r="AH31" s="133" t="str">
        <f>IF(男子名簿!AH31="","",男子名簿!AH31)</f>
        <v/>
      </c>
      <c r="AI31" s="133">
        <v>0</v>
      </c>
      <c r="AJ31" s="133">
        <v>2</v>
      </c>
    </row>
    <row r="32" spans="1:36">
      <c r="A32" s="98"/>
      <c r="B32" s="133" t="str">
        <f>IF(男子名簿!B32="","",男子名簿!B32)</f>
        <v/>
      </c>
      <c r="C32" s="98"/>
      <c r="D32" s="98" t="str">
        <f>IF(男子名簿!D32="","",男子名簿!D32)</f>
        <v/>
      </c>
      <c r="E32" s="133" t="str">
        <f>IF(男子名簿!E32="","",男子名簿!E32)</f>
        <v/>
      </c>
      <c r="F32" s="133" t="str">
        <f>IF(男子名簿!F32="","",男子名簿!F32)</f>
        <v/>
      </c>
      <c r="G32" s="133" t="str">
        <f>IF(男子名簿!G32="","",男子名簿!G32)</f>
        <v/>
      </c>
      <c r="H32" s="133" t="str">
        <f>IF(男子名簿!H32="","",男子名簿!H32)</f>
        <v/>
      </c>
      <c r="I32" s="133" t="str">
        <f>IF(男子名簿!I32="","",男子名簿!I32)</f>
        <v/>
      </c>
      <c r="J32" s="133" t="str">
        <f>IF(男子名簿!J32="","",男子名簿!J32)</f>
        <v/>
      </c>
      <c r="K32" s="133">
        <f>IF(男子名簿!K32="","",男子名簿!K32)</f>
        <v>1</v>
      </c>
      <c r="L32" s="133" t="str">
        <f>IF(男子名簿!L32="","",男子名簿!L32)</f>
        <v/>
      </c>
      <c r="M32" s="193" t="str">
        <f>IF(男子名簿!M32="","",男子名簿!M32)</f>
        <v/>
      </c>
      <c r="N32" s="193" t="str">
        <f>IF(男子名簿!N32="","",男子名簿!N32)</f>
        <v/>
      </c>
      <c r="O32" s="133" t="str">
        <f>IF(男子名簿!O32="","",男子名簿!O32)</f>
        <v>島根</v>
      </c>
      <c r="P32" s="133"/>
      <c r="Q32" s="133" t="str">
        <f>IF(男子名簿!Q32="","",VLOOKUP(男子名簿!Q32,管理者シート!$B$9:$C$44,2,FALSE))</f>
        <v/>
      </c>
      <c r="R32" s="133" t="str">
        <f>IF(男子名簿!R32="","",男子名簿!R32)</f>
        <v/>
      </c>
      <c r="S32" s="133">
        <v>0</v>
      </c>
      <c r="T32" s="133">
        <v>2</v>
      </c>
      <c r="U32" s="133" t="str">
        <f>IF(男子名簿!U32="","",VLOOKUP(男子名簿!U32,管理者シート!$B$9:$C$44,2,FALSE))</f>
        <v/>
      </c>
      <c r="V32" s="133" t="str">
        <f>IF(男子名簿!V32="","",男子名簿!V32)</f>
        <v/>
      </c>
      <c r="W32" s="133">
        <v>0</v>
      </c>
      <c r="X32" s="133">
        <v>2</v>
      </c>
      <c r="Y32" s="133" t="str">
        <f>IF(男子名簿!Y32="","",VLOOKUP(男子名簿!Y32,管理者シート!$B$9:$C$27,2,FALSE))</f>
        <v/>
      </c>
      <c r="Z32" s="133" t="str">
        <f>IF(男子名簿!Z32="","",男子名簿!Z32)</f>
        <v/>
      </c>
      <c r="AA32" s="133">
        <v>0</v>
      </c>
      <c r="AB32" s="133">
        <v>2</v>
      </c>
      <c r="AC32" s="133" t="str">
        <f>IF(男子名簿!AC32="","",38)</f>
        <v/>
      </c>
      <c r="AD32" s="133" t="str">
        <f>IF(男子名簿!AD32="","",男子名簿!AD32)</f>
        <v/>
      </c>
      <c r="AE32" s="133">
        <v>0</v>
      </c>
      <c r="AF32" s="133">
        <v>2</v>
      </c>
      <c r="AG32" s="133" t="str">
        <f>IF(男子名簿!AG32="","",39)</f>
        <v/>
      </c>
      <c r="AH32" s="133" t="str">
        <f>IF(男子名簿!AH32="","",男子名簿!AH32)</f>
        <v/>
      </c>
      <c r="AI32" s="133">
        <v>0</v>
      </c>
      <c r="AJ32" s="133">
        <v>2</v>
      </c>
    </row>
    <row r="33" spans="1:36">
      <c r="A33" s="98"/>
      <c r="B33" s="133" t="str">
        <f>IF(男子名簿!B33="","",男子名簿!B33)</f>
        <v/>
      </c>
      <c r="C33" s="98"/>
      <c r="D33" s="98" t="str">
        <f>IF(男子名簿!D33="","",男子名簿!D33)</f>
        <v/>
      </c>
      <c r="E33" s="133" t="str">
        <f>IF(男子名簿!E33="","",男子名簿!E33)</f>
        <v/>
      </c>
      <c r="F33" s="133" t="str">
        <f>IF(男子名簿!F33="","",男子名簿!F33)</f>
        <v/>
      </c>
      <c r="G33" s="133" t="str">
        <f>IF(男子名簿!G33="","",男子名簿!G33)</f>
        <v/>
      </c>
      <c r="H33" s="133" t="str">
        <f>IF(男子名簿!H33="","",男子名簿!H33)</f>
        <v/>
      </c>
      <c r="I33" s="133" t="str">
        <f>IF(男子名簿!I33="","",男子名簿!I33)</f>
        <v/>
      </c>
      <c r="J33" s="133" t="str">
        <f>IF(男子名簿!J33="","",男子名簿!J33)</f>
        <v/>
      </c>
      <c r="K33" s="133">
        <f>IF(男子名簿!K33="","",男子名簿!K33)</f>
        <v>1</v>
      </c>
      <c r="L33" s="133" t="str">
        <f>IF(男子名簿!L33="","",男子名簿!L33)</f>
        <v/>
      </c>
      <c r="M33" s="193" t="str">
        <f>IF(男子名簿!M33="","",男子名簿!M33)</f>
        <v/>
      </c>
      <c r="N33" s="193" t="str">
        <f>IF(男子名簿!N33="","",男子名簿!N33)</f>
        <v/>
      </c>
      <c r="O33" s="133" t="str">
        <f>IF(男子名簿!O33="","",男子名簿!O33)</f>
        <v>島根</v>
      </c>
      <c r="P33" s="133"/>
      <c r="Q33" s="133" t="str">
        <f>IF(男子名簿!Q33="","",VLOOKUP(男子名簿!Q33,管理者シート!$B$9:$C$44,2,FALSE))</f>
        <v/>
      </c>
      <c r="R33" s="133" t="str">
        <f>IF(男子名簿!R33="","",男子名簿!R33)</f>
        <v/>
      </c>
      <c r="S33" s="133">
        <v>0</v>
      </c>
      <c r="T33" s="133">
        <v>2</v>
      </c>
      <c r="U33" s="133" t="str">
        <f>IF(男子名簿!U33="","",VLOOKUP(男子名簿!U33,管理者シート!$B$9:$C$44,2,FALSE))</f>
        <v/>
      </c>
      <c r="V33" s="133" t="str">
        <f>IF(男子名簿!V33="","",男子名簿!V33)</f>
        <v/>
      </c>
      <c r="W33" s="133">
        <v>0</v>
      </c>
      <c r="X33" s="133">
        <v>2</v>
      </c>
      <c r="Y33" s="133" t="str">
        <f>IF(男子名簿!Y33="","",VLOOKUP(男子名簿!Y33,管理者シート!$B$9:$C$27,2,FALSE))</f>
        <v/>
      </c>
      <c r="Z33" s="133" t="str">
        <f>IF(男子名簿!Z33="","",男子名簿!Z33)</f>
        <v/>
      </c>
      <c r="AA33" s="133">
        <v>0</v>
      </c>
      <c r="AB33" s="133">
        <v>2</v>
      </c>
      <c r="AC33" s="133" t="str">
        <f>IF(男子名簿!AC33="","",38)</f>
        <v/>
      </c>
      <c r="AD33" s="133" t="str">
        <f>IF(男子名簿!AD33="","",男子名簿!AD33)</f>
        <v/>
      </c>
      <c r="AE33" s="133">
        <v>0</v>
      </c>
      <c r="AF33" s="133">
        <v>2</v>
      </c>
      <c r="AG33" s="133" t="str">
        <f>IF(男子名簿!AG33="","",39)</f>
        <v/>
      </c>
      <c r="AH33" s="133" t="str">
        <f>IF(男子名簿!AH33="","",男子名簿!AH33)</f>
        <v/>
      </c>
      <c r="AI33" s="133">
        <v>0</v>
      </c>
      <c r="AJ33" s="133">
        <v>2</v>
      </c>
    </row>
    <row r="34" spans="1:36">
      <c r="A34" s="98"/>
      <c r="B34" s="133" t="str">
        <f>IF(男子名簿!B34="","",男子名簿!B34)</f>
        <v/>
      </c>
      <c r="C34" s="98"/>
      <c r="D34" s="98" t="str">
        <f>IF(男子名簿!D34="","",男子名簿!D34)</f>
        <v/>
      </c>
      <c r="E34" s="133" t="str">
        <f>IF(男子名簿!E34="","",男子名簿!E34)</f>
        <v/>
      </c>
      <c r="F34" s="133" t="str">
        <f>IF(男子名簿!F34="","",男子名簿!F34)</f>
        <v/>
      </c>
      <c r="G34" s="133" t="str">
        <f>IF(男子名簿!G34="","",男子名簿!G34)</f>
        <v/>
      </c>
      <c r="H34" s="133" t="str">
        <f>IF(男子名簿!H34="","",男子名簿!H34)</f>
        <v/>
      </c>
      <c r="I34" s="133" t="str">
        <f>IF(男子名簿!I34="","",男子名簿!I34)</f>
        <v/>
      </c>
      <c r="J34" s="133" t="str">
        <f>IF(男子名簿!J34="","",男子名簿!J34)</f>
        <v/>
      </c>
      <c r="K34" s="133">
        <f>IF(男子名簿!K34="","",男子名簿!K34)</f>
        <v>1</v>
      </c>
      <c r="L34" s="133" t="str">
        <f>IF(男子名簿!L34="","",男子名簿!L34)</f>
        <v/>
      </c>
      <c r="M34" s="193" t="str">
        <f>IF(男子名簿!M34="","",男子名簿!M34)</f>
        <v/>
      </c>
      <c r="N34" s="193" t="str">
        <f>IF(男子名簿!N34="","",男子名簿!N34)</f>
        <v/>
      </c>
      <c r="O34" s="133" t="str">
        <f>IF(男子名簿!O34="","",男子名簿!O34)</f>
        <v>島根</v>
      </c>
      <c r="P34" s="133"/>
      <c r="Q34" s="133" t="str">
        <f>IF(男子名簿!Q34="","",VLOOKUP(男子名簿!Q34,管理者シート!$B$9:$C$44,2,FALSE))</f>
        <v/>
      </c>
      <c r="R34" s="133" t="str">
        <f>IF(男子名簿!R34="","",男子名簿!R34)</f>
        <v/>
      </c>
      <c r="S34" s="133">
        <v>0</v>
      </c>
      <c r="T34" s="133">
        <v>2</v>
      </c>
      <c r="U34" s="133" t="str">
        <f>IF(男子名簿!U34="","",VLOOKUP(男子名簿!U34,管理者シート!$B$9:$C$44,2,FALSE))</f>
        <v/>
      </c>
      <c r="V34" s="133" t="str">
        <f>IF(男子名簿!V34="","",男子名簿!V34)</f>
        <v/>
      </c>
      <c r="W34" s="133">
        <v>0</v>
      </c>
      <c r="X34" s="133">
        <v>2</v>
      </c>
      <c r="Y34" s="133" t="str">
        <f>IF(男子名簿!Y34="","",VLOOKUP(男子名簿!Y34,管理者シート!$B$9:$C$27,2,FALSE))</f>
        <v/>
      </c>
      <c r="Z34" s="133" t="str">
        <f>IF(男子名簿!Z34="","",男子名簿!Z34)</f>
        <v/>
      </c>
      <c r="AA34" s="133">
        <v>0</v>
      </c>
      <c r="AB34" s="133">
        <v>2</v>
      </c>
      <c r="AC34" s="133" t="str">
        <f>IF(男子名簿!AC34="","",38)</f>
        <v/>
      </c>
      <c r="AD34" s="133" t="str">
        <f>IF(男子名簿!AD34="","",男子名簿!AD34)</f>
        <v/>
      </c>
      <c r="AE34" s="133">
        <v>0</v>
      </c>
      <c r="AF34" s="133">
        <v>2</v>
      </c>
      <c r="AG34" s="133" t="str">
        <f>IF(男子名簿!AG34="","",39)</f>
        <v/>
      </c>
      <c r="AH34" s="133" t="str">
        <f>IF(男子名簿!AH34="","",男子名簿!AH34)</f>
        <v/>
      </c>
      <c r="AI34" s="133">
        <v>0</v>
      </c>
      <c r="AJ34" s="133">
        <v>2</v>
      </c>
    </row>
    <row r="35" spans="1:36">
      <c r="A35" s="98"/>
      <c r="B35" s="133" t="str">
        <f>IF(男子名簿!B35="","",男子名簿!B35)</f>
        <v/>
      </c>
      <c r="C35" s="98"/>
      <c r="D35" s="98" t="str">
        <f>IF(男子名簿!D35="","",男子名簿!D35)</f>
        <v/>
      </c>
      <c r="E35" s="133" t="str">
        <f>IF(男子名簿!E35="","",男子名簿!E35)</f>
        <v/>
      </c>
      <c r="F35" s="133" t="str">
        <f>IF(男子名簿!F35="","",男子名簿!F35)</f>
        <v/>
      </c>
      <c r="G35" s="133" t="str">
        <f>IF(男子名簿!G35="","",男子名簿!G35)</f>
        <v/>
      </c>
      <c r="H35" s="133" t="str">
        <f>IF(男子名簿!H35="","",男子名簿!H35)</f>
        <v/>
      </c>
      <c r="I35" s="133" t="str">
        <f>IF(男子名簿!I35="","",男子名簿!I35)</f>
        <v/>
      </c>
      <c r="J35" s="133" t="str">
        <f>IF(男子名簿!J35="","",男子名簿!J35)</f>
        <v/>
      </c>
      <c r="K35" s="133">
        <f>IF(男子名簿!K35="","",男子名簿!K35)</f>
        <v>1</v>
      </c>
      <c r="L35" s="133" t="str">
        <f>IF(男子名簿!L35="","",男子名簿!L35)</f>
        <v/>
      </c>
      <c r="M35" s="193" t="str">
        <f>IF(男子名簿!M35="","",男子名簿!M35)</f>
        <v/>
      </c>
      <c r="N35" s="193" t="str">
        <f>IF(男子名簿!N35="","",男子名簿!N35)</f>
        <v/>
      </c>
      <c r="O35" s="133" t="str">
        <f>IF(男子名簿!O35="","",男子名簿!O35)</f>
        <v>島根</v>
      </c>
      <c r="P35" s="133"/>
      <c r="Q35" s="133" t="str">
        <f>IF(男子名簿!Q35="","",VLOOKUP(男子名簿!Q35,管理者シート!$B$9:$C$44,2,FALSE))</f>
        <v/>
      </c>
      <c r="R35" s="133" t="str">
        <f>IF(男子名簿!R35="","",男子名簿!R35)</f>
        <v/>
      </c>
      <c r="S35" s="133">
        <v>0</v>
      </c>
      <c r="T35" s="133">
        <v>2</v>
      </c>
      <c r="U35" s="133" t="str">
        <f>IF(男子名簿!U35="","",VLOOKUP(男子名簿!U35,管理者シート!$B$9:$C$44,2,FALSE))</f>
        <v/>
      </c>
      <c r="V35" s="133" t="str">
        <f>IF(男子名簿!V35="","",男子名簿!V35)</f>
        <v/>
      </c>
      <c r="W35" s="133">
        <v>0</v>
      </c>
      <c r="X35" s="133">
        <v>2</v>
      </c>
      <c r="Y35" s="133" t="str">
        <f>IF(男子名簿!Y35="","",VLOOKUP(男子名簿!Y35,管理者シート!$B$9:$C$27,2,FALSE))</f>
        <v/>
      </c>
      <c r="Z35" s="133" t="str">
        <f>IF(男子名簿!Z35="","",男子名簿!Z35)</f>
        <v/>
      </c>
      <c r="AA35" s="133">
        <v>0</v>
      </c>
      <c r="AB35" s="133">
        <v>2</v>
      </c>
      <c r="AC35" s="133" t="str">
        <f>IF(男子名簿!AC35="","",38)</f>
        <v/>
      </c>
      <c r="AD35" s="133" t="str">
        <f>IF(男子名簿!AD35="","",男子名簿!AD35)</f>
        <v/>
      </c>
      <c r="AE35" s="133">
        <v>0</v>
      </c>
      <c r="AF35" s="133">
        <v>2</v>
      </c>
      <c r="AG35" s="133" t="str">
        <f>IF(男子名簿!AG35="","",39)</f>
        <v/>
      </c>
      <c r="AH35" s="133" t="str">
        <f>IF(男子名簿!AH35="","",男子名簿!AH35)</f>
        <v/>
      </c>
      <c r="AI35" s="133">
        <v>0</v>
      </c>
      <c r="AJ35" s="133">
        <v>2</v>
      </c>
    </row>
    <row r="36" spans="1:36">
      <c r="A36" s="98"/>
      <c r="B36" s="133" t="str">
        <f>IF(男子名簿!B36="","",男子名簿!B36)</f>
        <v/>
      </c>
      <c r="C36" s="98"/>
      <c r="D36" s="98" t="str">
        <f>IF(男子名簿!D36="","",男子名簿!D36)</f>
        <v/>
      </c>
      <c r="E36" s="133" t="str">
        <f>IF(男子名簿!E36="","",男子名簿!E36)</f>
        <v/>
      </c>
      <c r="F36" s="133" t="str">
        <f>IF(男子名簿!F36="","",男子名簿!F36)</f>
        <v/>
      </c>
      <c r="G36" s="133" t="str">
        <f>IF(男子名簿!G36="","",男子名簿!G36)</f>
        <v/>
      </c>
      <c r="H36" s="133" t="str">
        <f>IF(男子名簿!H36="","",男子名簿!H36)</f>
        <v/>
      </c>
      <c r="I36" s="133" t="str">
        <f>IF(男子名簿!I36="","",男子名簿!I36)</f>
        <v/>
      </c>
      <c r="J36" s="133" t="str">
        <f>IF(男子名簿!J36="","",男子名簿!J36)</f>
        <v/>
      </c>
      <c r="K36" s="133">
        <f>IF(男子名簿!K36="","",男子名簿!K36)</f>
        <v>1</v>
      </c>
      <c r="L36" s="133" t="str">
        <f>IF(男子名簿!L36="","",男子名簿!L36)</f>
        <v/>
      </c>
      <c r="M36" s="193" t="str">
        <f>IF(男子名簿!M36="","",男子名簿!M36)</f>
        <v/>
      </c>
      <c r="N36" s="193" t="str">
        <f>IF(男子名簿!N36="","",男子名簿!N36)</f>
        <v/>
      </c>
      <c r="O36" s="133" t="str">
        <f>IF(男子名簿!O36="","",男子名簿!O36)</f>
        <v>島根</v>
      </c>
      <c r="P36" s="133"/>
      <c r="Q36" s="133" t="str">
        <f>IF(男子名簿!Q36="","",VLOOKUP(男子名簿!Q36,管理者シート!$B$9:$C$44,2,FALSE))</f>
        <v/>
      </c>
      <c r="R36" s="133" t="str">
        <f>IF(男子名簿!R36="","",男子名簿!R36)</f>
        <v/>
      </c>
      <c r="S36" s="133">
        <v>0</v>
      </c>
      <c r="T36" s="133">
        <v>2</v>
      </c>
      <c r="U36" s="133" t="str">
        <f>IF(男子名簿!U36="","",VLOOKUP(男子名簿!U36,管理者シート!$B$9:$C$44,2,FALSE))</f>
        <v/>
      </c>
      <c r="V36" s="133" t="str">
        <f>IF(男子名簿!V36="","",男子名簿!V36)</f>
        <v/>
      </c>
      <c r="W36" s="133">
        <v>0</v>
      </c>
      <c r="X36" s="133">
        <v>2</v>
      </c>
      <c r="Y36" s="133" t="str">
        <f>IF(男子名簿!Y36="","",VLOOKUP(男子名簿!Y36,管理者シート!$B$9:$C$27,2,FALSE))</f>
        <v/>
      </c>
      <c r="Z36" s="133" t="str">
        <f>IF(男子名簿!Z36="","",男子名簿!Z36)</f>
        <v/>
      </c>
      <c r="AA36" s="133">
        <v>0</v>
      </c>
      <c r="AB36" s="133">
        <v>2</v>
      </c>
      <c r="AC36" s="133" t="str">
        <f>IF(男子名簿!AC36="","",38)</f>
        <v/>
      </c>
      <c r="AD36" s="133" t="str">
        <f>IF(男子名簿!AD36="","",男子名簿!AD36)</f>
        <v/>
      </c>
      <c r="AE36" s="133">
        <v>0</v>
      </c>
      <c r="AF36" s="133">
        <v>2</v>
      </c>
      <c r="AG36" s="133" t="str">
        <f>IF(男子名簿!AG36="","",39)</f>
        <v/>
      </c>
      <c r="AH36" s="133" t="str">
        <f>IF(男子名簿!AH36="","",男子名簿!AH36)</f>
        <v/>
      </c>
      <c r="AI36" s="133">
        <v>0</v>
      </c>
      <c r="AJ36" s="133">
        <v>2</v>
      </c>
    </row>
    <row r="37" spans="1:36">
      <c r="A37" s="98"/>
      <c r="B37" s="133" t="str">
        <f>IF(男子名簿!B37="","",男子名簿!B37)</f>
        <v/>
      </c>
      <c r="C37" s="98"/>
      <c r="D37" s="98" t="str">
        <f>IF(男子名簿!D37="","",男子名簿!D37)</f>
        <v/>
      </c>
      <c r="E37" s="133" t="str">
        <f>IF(男子名簿!E37="","",男子名簿!E37)</f>
        <v/>
      </c>
      <c r="F37" s="133" t="str">
        <f>IF(男子名簿!F37="","",男子名簿!F37)</f>
        <v/>
      </c>
      <c r="G37" s="133" t="str">
        <f>IF(男子名簿!G37="","",男子名簿!G37)</f>
        <v/>
      </c>
      <c r="H37" s="133" t="str">
        <f>IF(男子名簿!H37="","",男子名簿!H37)</f>
        <v/>
      </c>
      <c r="I37" s="133" t="str">
        <f>IF(男子名簿!I37="","",男子名簿!I37)</f>
        <v/>
      </c>
      <c r="J37" s="133" t="str">
        <f>IF(男子名簿!J37="","",男子名簿!J37)</f>
        <v/>
      </c>
      <c r="K37" s="133">
        <f>IF(男子名簿!K37="","",男子名簿!K37)</f>
        <v>1</v>
      </c>
      <c r="L37" s="133" t="str">
        <f>IF(男子名簿!L37="","",男子名簿!L37)</f>
        <v/>
      </c>
      <c r="M37" s="193" t="str">
        <f>IF(男子名簿!M37="","",男子名簿!M37)</f>
        <v/>
      </c>
      <c r="N37" s="193" t="str">
        <f>IF(男子名簿!N37="","",男子名簿!N37)</f>
        <v/>
      </c>
      <c r="O37" s="133" t="str">
        <f>IF(男子名簿!O37="","",男子名簿!O37)</f>
        <v>島根</v>
      </c>
      <c r="P37" s="133"/>
      <c r="Q37" s="133" t="str">
        <f>IF(男子名簿!Q37="","",VLOOKUP(男子名簿!Q37,管理者シート!$B$9:$C$44,2,FALSE))</f>
        <v/>
      </c>
      <c r="R37" s="133" t="str">
        <f>IF(男子名簿!R37="","",男子名簿!R37)</f>
        <v/>
      </c>
      <c r="S37" s="133">
        <v>0</v>
      </c>
      <c r="T37" s="133">
        <v>2</v>
      </c>
      <c r="U37" s="133" t="str">
        <f>IF(男子名簿!U37="","",VLOOKUP(男子名簿!U37,管理者シート!$B$9:$C$44,2,FALSE))</f>
        <v/>
      </c>
      <c r="V37" s="133" t="str">
        <f>IF(男子名簿!V37="","",男子名簿!V37)</f>
        <v/>
      </c>
      <c r="W37" s="133">
        <v>0</v>
      </c>
      <c r="X37" s="133">
        <v>2</v>
      </c>
      <c r="Y37" s="133" t="str">
        <f>IF(男子名簿!Y37="","",VLOOKUP(男子名簿!Y37,管理者シート!$B$9:$C$27,2,FALSE))</f>
        <v/>
      </c>
      <c r="Z37" s="133" t="str">
        <f>IF(男子名簿!Z37="","",男子名簿!Z37)</f>
        <v/>
      </c>
      <c r="AA37" s="133">
        <v>0</v>
      </c>
      <c r="AB37" s="133">
        <v>2</v>
      </c>
      <c r="AC37" s="133" t="str">
        <f>IF(男子名簿!AC37="","",38)</f>
        <v/>
      </c>
      <c r="AD37" s="133" t="str">
        <f>IF(男子名簿!AD37="","",男子名簿!AD37)</f>
        <v/>
      </c>
      <c r="AE37" s="133">
        <v>0</v>
      </c>
      <c r="AF37" s="133">
        <v>2</v>
      </c>
      <c r="AG37" s="133" t="str">
        <f>IF(男子名簿!AG37="","",39)</f>
        <v/>
      </c>
      <c r="AH37" s="133" t="str">
        <f>IF(男子名簿!AH37="","",男子名簿!AH37)</f>
        <v/>
      </c>
      <c r="AI37" s="133">
        <v>0</v>
      </c>
      <c r="AJ37" s="133">
        <v>2</v>
      </c>
    </row>
    <row r="38" spans="1:36">
      <c r="A38" s="98"/>
      <c r="B38" s="133" t="str">
        <f>IF(男子名簿!B38="","",男子名簿!B38)</f>
        <v/>
      </c>
      <c r="C38" s="98"/>
      <c r="D38" s="98" t="str">
        <f>IF(男子名簿!D38="","",男子名簿!D38)</f>
        <v/>
      </c>
      <c r="E38" s="133" t="str">
        <f>IF(男子名簿!E38="","",男子名簿!E38)</f>
        <v/>
      </c>
      <c r="F38" s="133" t="str">
        <f>IF(男子名簿!F38="","",男子名簿!F38)</f>
        <v/>
      </c>
      <c r="G38" s="133" t="str">
        <f>IF(男子名簿!G38="","",男子名簿!G38)</f>
        <v/>
      </c>
      <c r="H38" s="133" t="str">
        <f>IF(男子名簿!H38="","",男子名簿!H38)</f>
        <v/>
      </c>
      <c r="I38" s="133" t="str">
        <f>IF(男子名簿!I38="","",男子名簿!I38)</f>
        <v/>
      </c>
      <c r="J38" s="133" t="str">
        <f>IF(男子名簿!J38="","",男子名簿!J38)</f>
        <v/>
      </c>
      <c r="K38" s="133">
        <f>IF(男子名簿!K38="","",男子名簿!K38)</f>
        <v>1</v>
      </c>
      <c r="L38" s="133" t="str">
        <f>IF(男子名簿!L38="","",男子名簿!L38)</f>
        <v/>
      </c>
      <c r="M38" s="193" t="str">
        <f>IF(男子名簿!M38="","",男子名簿!M38)</f>
        <v/>
      </c>
      <c r="N38" s="193" t="str">
        <f>IF(男子名簿!N38="","",男子名簿!N38)</f>
        <v/>
      </c>
      <c r="O38" s="133" t="str">
        <f>IF(男子名簿!O38="","",男子名簿!O38)</f>
        <v>島根</v>
      </c>
      <c r="P38" s="133"/>
      <c r="Q38" s="133" t="str">
        <f>IF(男子名簿!Q38="","",VLOOKUP(男子名簿!Q38,管理者シート!$B$9:$C$44,2,FALSE))</f>
        <v/>
      </c>
      <c r="R38" s="133" t="str">
        <f>IF(男子名簿!R38="","",男子名簿!R38)</f>
        <v/>
      </c>
      <c r="S38" s="133">
        <v>0</v>
      </c>
      <c r="T38" s="133">
        <v>2</v>
      </c>
      <c r="U38" s="133" t="str">
        <f>IF(男子名簿!U38="","",VLOOKUP(男子名簿!U38,管理者シート!$B$9:$C$44,2,FALSE))</f>
        <v/>
      </c>
      <c r="V38" s="133" t="str">
        <f>IF(男子名簿!V38="","",男子名簿!V38)</f>
        <v/>
      </c>
      <c r="W38" s="133">
        <v>0</v>
      </c>
      <c r="X38" s="133">
        <v>2</v>
      </c>
      <c r="Y38" s="133" t="str">
        <f>IF(男子名簿!Y38="","",VLOOKUP(男子名簿!Y38,管理者シート!$B$9:$C$27,2,FALSE))</f>
        <v/>
      </c>
      <c r="Z38" s="133" t="str">
        <f>IF(男子名簿!Z38="","",男子名簿!Z38)</f>
        <v/>
      </c>
      <c r="AA38" s="133">
        <v>0</v>
      </c>
      <c r="AB38" s="133">
        <v>2</v>
      </c>
      <c r="AC38" s="133" t="str">
        <f>IF(男子名簿!AC38="","",38)</f>
        <v/>
      </c>
      <c r="AD38" s="133" t="str">
        <f>IF(男子名簿!AD38="","",男子名簿!AD38)</f>
        <v/>
      </c>
      <c r="AE38" s="133">
        <v>0</v>
      </c>
      <c r="AF38" s="133">
        <v>2</v>
      </c>
      <c r="AG38" s="133" t="str">
        <f>IF(男子名簿!AG38="","",39)</f>
        <v/>
      </c>
      <c r="AH38" s="133" t="str">
        <f>IF(男子名簿!AH38="","",男子名簿!AH38)</f>
        <v/>
      </c>
      <c r="AI38" s="133">
        <v>0</v>
      </c>
      <c r="AJ38" s="133">
        <v>2</v>
      </c>
    </row>
    <row r="39" spans="1:36">
      <c r="A39" s="98"/>
      <c r="B39" s="133" t="str">
        <f>IF(男子名簿!B39="","",男子名簿!B39)</f>
        <v/>
      </c>
      <c r="C39" s="98"/>
      <c r="D39" s="98" t="str">
        <f>IF(男子名簿!D39="","",男子名簿!D39)</f>
        <v/>
      </c>
      <c r="E39" s="133" t="str">
        <f>IF(男子名簿!E39="","",男子名簿!E39)</f>
        <v/>
      </c>
      <c r="F39" s="133" t="str">
        <f>IF(男子名簿!F39="","",男子名簿!F39)</f>
        <v/>
      </c>
      <c r="G39" s="133" t="str">
        <f>IF(男子名簿!G39="","",男子名簿!G39)</f>
        <v/>
      </c>
      <c r="H39" s="133" t="str">
        <f>IF(男子名簿!H39="","",男子名簿!H39)</f>
        <v/>
      </c>
      <c r="I39" s="133" t="str">
        <f>IF(男子名簿!I39="","",男子名簿!I39)</f>
        <v/>
      </c>
      <c r="J39" s="133" t="str">
        <f>IF(男子名簿!J39="","",男子名簿!J39)</f>
        <v/>
      </c>
      <c r="K39" s="133">
        <f>IF(男子名簿!K39="","",男子名簿!K39)</f>
        <v>1</v>
      </c>
      <c r="L39" s="133" t="str">
        <f>IF(男子名簿!L39="","",男子名簿!L39)</f>
        <v/>
      </c>
      <c r="M39" s="193" t="str">
        <f>IF(男子名簿!M39="","",男子名簿!M39)</f>
        <v/>
      </c>
      <c r="N39" s="193" t="str">
        <f>IF(男子名簿!N39="","",男子名簿!N39)</f>
        <v/>
      </c>
      <c r="O39" s="133" t="str">
        <f>IF(男子名簿!O39="","",男子名簿!O39)</f>
        <v>島根</v>
      </c>
      <c r="P39" s="133"/>
      <c r="Q39" s="133" t="str">
        <f>IF(男子名簿!Q39="","",VLOOKUP(男子名簿!Q39,管理者シート!$B$9:$C$44,2,FALSE))</f>
        <v/>
      </c>
      <c r="R39" s="133" t="str">
        <f>IF(男子名簿!R39="","",男子名簿!R39)</f>
        <v/>
      </c>
      <c r="S39" s="133">
        <v>0</v>
      </c>
      <c r="T39" s="133">
        <v>2</v>
      </c>
      <c r="U39" s="133" t="str">
        <f>IF(男子名簿!U39="","",VLOOKUP(男子名簿!U39,管理者シート!$B$9:$C$44,2,FALSE))</f>
        <v/>
      </c>
      <c r="V39" s="133" t="str">
        <f>IF(男子名簿!V39="","",男子名簿!V39)</f>
        <v/>
      </c>
      <c r="W39" s="133">
        <v>0</v>
      </c>
      <c r="X39" s="133">
        <v>2</v>
      </c>
      <c r="Y39" s="133" t="str">
        <f>IF(男子名簿!Y39="","",VLOOKUP(男子名簿!Y39,管理者シート!$B$9:$C$27,2,FALSE))</f>
        <v/>
      </c>
      <c r="Z39" s="133" t="str">
        <f>IF(男子名簿!Z39="","",男子名簿!Z39)</f>
        <v/>
      </c>
      <c r="AA39" s="133">
        <v>0</v>
      </c>
      <c r="AB39" s="133">
        <v>2</v>
      </c>
      <c r="AC39" s="133" t="str">
        <f>IF(男子名簿!AC39="","",38)</f>
        <v/>
      </c>
      <c r="AD39" s="133" t="str">
        <f>IF(男子名簿!AD39="","",男子名簿!AD39)</f>
        <v/>
      </c>
      <c r="AE39" s="133">
        <v>0</v>
      </c>
      <c r="AF39" s="133">
        <v>2</v>
      </c>
      <c r="AG39" s="133" t="str">
        <f>IF(男子名簿!AG39="","",39)</f>
        <v/>
      </c>
      <c r="AH39" s="133" t="str">
        <f>IF(男子名簿!AH39="","",男子名簿!AH39)</f>
        <v/>
      </c>
      <c r="AI39" s="133">
        <v>0</v>
      </c>
      <c r="AJ39" s="133">
        <v>2</v>
      </c>
    </row>
    <row r="40" spans="1:36">
      <c r="A40" s="98"/>
      <c r="B40" s="133" t="str">
        <f>IF(男子名簿!B40="","",男子名簿!B40)</f>
        <v/>
      </c>
      <c r="C40" s="98"/>
      <c r="D40" s="98" t="str">
        <f>IF(男子名簿!D40="","",男子名簿!D40)</f>
        <v/>
      </c>
      <c r="E40" s="133" t="str">
        <f>IF(男子名簿!E40="","",男子名簿!E40)</f>
        <v/>
      </c>
      <c r="F40" s="133" t="str">
        <f>IF(男子名簿!F40="","",男子名簿!F40)</f>
        <v/>
      </c>
      <c r="G40" s="133" t="str">
        <f>IF(男子名簿!G40="","",男子名簿!G40)</f>
        <v/>
      </c>
      <c r="H40" s="133" t="str">
        <f>IF(男子名簿!H40="","",男子名簿!H40)</f>
        <v/>
      </c>
      <c r="I40" s="133" t="str">
        <f>IF(男子名簿!I40="","",男子名簿!I40)</f>
        <v/>
      </c>
      <c r="J40" s="133" t="str">
        <f>IF(男子名簿!J40="","",男子名簿!J40)</f>
        <v/>
      </c>
      <c r="K40" s="133">
        <f>IF(男子名簿!K40="","",男子名簿!K40)</f>
        <v>1</v>
      </c>
      <c r="L40" s="133" t="str">
        <f>IF(男子名簿!L40="","",男子名簿!L40)</f>
        <v/>
      </c>
      <c r="M40" s="193" t="str">
        <f>IF(男子名簿!M40="","",男子名簿!M40)</f>
        <v/>
      </c>
      <c r="N40" s="193" t="str">
        <f>IF(男子名簿!N40="","",男子名簿!N40)</f>
        <v/>
      </c>
      <c r="O40" s="133" t="str">
        <f>IF(男子名簿!O40="","",男子名簿!O40)</f>
        <v>島根</v>
      </c>
      <c r="P40" s="133"/>
      <c r="Q40" s="133" t="str">
        <f>IF(男子名簿!Q40="","",VLOOKUP(男子名簿!Q40,管理者シート!$B$9:$C$44,2,FALSE))</f>
        <v/>
      </c>
      <c r="R40" s="133" t="str">
        <f>IF(男子名簿!R40="","",男子名簿!R40)</f>
        <v/>
      </c>
      <c r="S40" s="133">
        <v>0</v>
      </c>
      <c r="T40" s="133">
        <v>2</v>
      </c>
      <c r="U40" s="133" t="str">
        <f>IF(男子名簿!U40="","",VLOOKUP(男子名簿!U40,管理者シート!$B$9:$C$44,2,FALSE))</f>
        <v/>
      </c>
      <c r="V40" s="133" t="str">
        <f>IF(男子名簿!V40="","",男子名簿!V40)</f>
        <v/>
      </c>
      <c r="W40" s="133">
        <v>0</v>
      </c>
      <c r="X40" s="133">
        <v>2</v>
      </c>
      <c r="Y40" s="133" t="str">
        <f>IF(男子名簿!Y40="","",VLOOKUP(男子名簿!Y40,管理者シート!$B$9:$C$27,2,FALSE))</f>
        <v/>
      </c>
      <c r="Z40" s="133" t="str">
        <f>IF(男子名簿!Z40="","",男子名簿!Z40)</f>
        <v/>
      </c>
      <c r="AA40" s="133">
        <v>0</v>
      </c>
      <c r="AB40" s="133">
        <v>2</v>
      </c>
      <c r="AC40" s="133" t="str">
        <f>IF(男子名簿!AC40="","",38)</f>
        <v/>
      </c>
      <c r="AD40" s="133" t="str">
        <f>IF(男子名簿!AD40="","",男子名簿!AD40)</f>
        <v/>
      </c>
      <c r="AE40" s="133">
        <v>0</v>
      </c>
      <c r="AF40" s="133">
        <v>2</v>
      </c>
      <c r="AG40" s="133" t="str">
        <f>IF(男子名簿!AG40="","",39)</f>
        <v/>
      </c>
      <c r="AH40" s="133" t="str">
        <f>IF(男子名簿!AH40="","",男子名簿!AH40)</f>
        <v/>
      </c>
      <c r="AI40" s="133">
        <v>0</v>
      </c>
      <c r="AJ40" s="133">
        <v>2</v>
      </c>
    </row>
    <row r="41" spans="1:36">
      <c r="A41" s="98"/>
      <c r="B41" s="133" t="str">
        <f>IF(男子名簿!B41="","",男子名簿!B41)</f>
        <v/>
      </c>
      <c r="C41" s="98"/>
      <c r="D41" s="98" t="str">
        <f>IF(男子名簿!D41="","",男子名簿!D41)</f>
        <v/>
      </c>
      <c r="E41" s="133" t="str">
        <f>IF(男子名簿!E41="","",男子名簿!E41)</f>
        <v/>
      </c>
      <c r="F41" s="133" t="str">
        <f>IF(男子名簿!F41="","",男子名簿!F41)</f>
        <v/>
      </c>
      <c r="G41" s="133" t="str">
        <f>IF(男子名簿!G41="","",男子名簿!G41)</f>
        <v/>
      </c>
      <c r="H41" s="133" t="str">
        <f>IF(男子名簿!H41="","",男子名簿!H41)</f>
        <v/>
      </c>
      <c r="I41" s="133" t="str">
        <f>IF(男子名簿!I41="","",男子名簿!I41)</f>
        <v/>
      </c>
      <c r="J41" s="133" t="str">
        <f>IF(男子名簿!J41="","",男子名簿!J41)</f>
        <v/>
      </c>
      <c r="K41" s="133">
        <f>IF(男子名簿!K41="","",男子名簿!K41)</f>
        <v>1</v>
      </c>
      <c r="L41" s="133" t="str">
        <f>IF(男子名簿!L41="","",男子名簿!L41)</f>
        <v/>
      </c>
      <c r="M41" s="193" t="str">
        <f>IF(男子名簿!M41="","",男子名簿!M41)</f>
        <v/>
      </c>
      <c r="N41" s="193" t="str">
        <f>IF(男子名簿!N41="","",男子名簿!N41)</f>
        <v/>
      </c>
      <c r="O41" s="133" t="str">
        <f>IF(男子名簿!O41="","",男子名簿!O41)</f>
        <v>島根</v>
      </c>
      <c r="P41" s="133"/>
      <c r="Q41" s="133" t="str">
        <f>IF(男子名簿!Q41="","",VLOOKUP(男子名簿!Q41,管理者シート!$B$9:$C$44,2,FALSE))</f>
        <v/>
      </c>
      <c r="R41" s="133" t="str">
        <f>IF(男子名簿!R41="","",男子名簿!R41)</f>
        <v/>
      </c>
      <c r="S41" s="133">
        <v>0</v>
      </c>
      <c r="T41" s="133">
        <v>2</v>
      </c>
      <c r="U41" s="133" t="str">
        <f>IF(男子名簿!U41="","",VLOOKUP(男子名簿!U41,管理者シート!$B$9:$C$44,2,FALSE))</f>
        <v/>
      </c>
      <c r="V41" s="133" t="str">
        <f>IF(男子名簿!V41="","",男子名簿!V41)</f>
        <v/>
      </c>
      <c r="W41" s="133">
        <v>0</v>
      </c>
      <c r="X41" s="133">
        <v>2</v>
      </c>
      <c r="Y41" s="133" t="str">
        <f>IF(男子名簿!Y41="","",VLOOKUP(男子名簿!Y41,管理者シート!$B$9:$C$27,2,FALSE))</f>
        <v/>
      </c>
      <c r="Z41" s="133" t="str">
        <f>IF(男子名簿!Z41="","",男子名簿!Z41)</f>
        <v/>
      </c>
      <c r="AA41" s="133">
        <v>0</v>
      </c>
      <c r="AB41" s="133">
        <v>2</v>
      </c>
      <c r="AC41" s="133" t="str">
        <f>IF(男子名簿!AC41="","",38)</f>
        <v/>
      </c>
      <c r="AD41" s="133" t="str">
        <f>IF(男子名簿!AD41="","",男子名簿!AD41)</f>
        <v/>
      </c>
      <c r="AE41" s="133">
        <v>0</v>
      </c>
      <c r="AF41" s="133">
        <v>2</v>
      </c>
      <c r="AG41" s="133" t="str">
        <f>IF(男子名簿!AG41="","",39)</f>
        <v/>
      </c>
      <c r="AH41" s="133" t="str">
        <f>IF(男子名簿!AH41="","",男子名簿!AH41)</f>
        <v/>
      </c>
      <c r="AI41" s="133">
        <v>0</v>
      </c>
      <c r="AJ41" s="133">
        <v>2</v>
      </c>
    </row>
    <row r="42" spans="1:36">
      <c r="A42" s="98"/>
      <c r="B42" s="133" t="str">
        <f>IF(男子名簿!B42="","",男子名簿!B42)</f>
        <v/>
      </c>
      <c r="C42" s="98"/>
      <c r="D42" s="98" t="str">
        <f>IF(男子名簿!D42="","",男子名簿!D42)</f>
        <v/>
      </c>
      <c r="E42" s="133" t="str">
        <f>IF(男子名簿!E42="","",男子名簿!E42)</f>
        <v/>
      </c>
      <c r="F42" s="133" t="str">
        <f>IF(男子名簿!F42="","",男子名簿!F42)</f>
        <v/>
      </c>
      <c r="G42" s="133" t="str">
        <f>IF(男子名簿!G42="","",男子名簿!G42)</f>
        <v/>
      </c>
      <c r="H42" s="133" t="str">
        <f>IF(男子名簿!H42="","",男子名簿!H42)</f>
        <v/>
      </c>
      <c r="I42" s="133" t="str">
        <f>IF(男子名簿!I42="","",男子名簿!I42)</f>
        <v/>
      </c>
      <c r="J42" s="133" t="str">
        <f>IF(男子名簿!J42="","",男子名簿!J42)</f>
        <v/>
      </c>
      <c r="K42" s="133">
        <f>IF(男子名簿!K42="","",男子名簿!K42)</f>
        <v>1</v>
      </c>
      <c r="L42" s="133" t="str">
        <f>IF(男子名簿!L42="","",男子名簿!L42)</f>
        <v/>
      </c>
      <c r="M42" s="193" t="str">
        <f>IF(男子名簿!M42="","",男子名簿!M42)</f>
        <v/>
      </c>
      <c r="N42" s="193" t="str">
        <f>IF(男子名簿!N42="","",男子名簿!N42)</f>
        <v/>
      </c>
      <c r="O42" s="133" t="str">
        <f>IF(男子名簿!O42="","",男子名簿!O42)</f>
        <v>島根</v>
      </c>
      <c r="P42" s="133"/>
      <c r="Q42" s="133" t="str">
        <f>IF(男子名簿!Q42="","",VLOOKUP(男子名簿!Q42,管理者シート!$B$9:$C$44,2,FALSE))</f>
        <v/>
      </c>
      <c r="R42" s="133" t="str">
        <f>IF(男子名簿!R42="","",男子名簿!R42)</f>
        <v/>
      </c>
      <c r="S42" s="133">
        <v>0</v>
      </c>
      <c r="T42" s="133">
        <v>2</v>
      </c>
      <c r="U42" s="133" t="str">
        <f>IF(男子名簿!U42="","",VLOOKUP(男子名簿!U42,管理者シート!$B$9:$C$44,2,FALSE))</f>
        <v/>
      </c>
      <c r="V42" s="133" t="str">
        <f>IF(男子名簿!V42="","",男子名簿!V42)</f>
        <v/>
      </c>
      <c r="W42" s="133">
        <v>0</v>
      </c>
      <c r="X42" s="133">
        <v>2</v>
      </c>
      <c r="Y42" s="133" t="str">
        <f>IF(男子名簿!Y42="","",VLOOKUP(男子名簿!Y42,管理者シート!$B$9:$C$27,2,FALSE))</f>
        <v/>
      </c>
      <c r="Z42" s="133" t="str">
        <f>IF(男子名簿!Z42="","",男子名簿!Z42)</f>
        <v/>
      </c>
      <c r="AA42" s="133">
        <v>0</v>
      </c>
      <c r="AB42" s="133">
        <v>2</v>
      </c>
      <c r="AC42" s="133" t="str">
        <f>IF(男子名簿!AC42="","",38)</f>
        <v/>
      </c>
      <c r="AD42" s="133" t="str">
        <f>IF(男子名簿!AD42="","",男子名簿!AD42)</f>
        <v/>
      </c>
      <c r="AE42" s="133">
        <v>0</v>
      </c>
      <c r="AF42" s="133">
        <v>2</v>
      </c>
      <c r="AG42" s="133" t="str">
        <f>IF(男子名簿!AG42="","",39)</f>
        <v/>
      </c>
      <c r="AH42" s="133" t="str">
        <f>IF(男子名簿!AH42="","",男子名簿!AH42)</f>
        <v/>
      </c>
      <c r="AI42" s="133">
        <v>0</v>
      </c>
      <c r="AJ42" s="133">
        <v>2</v>
      </c>
    </row>
    <row r="43" spans="1:36">
      <c r="A43" s="98"/>
      <c r="B43" s="133" t="str">
        <f>IF(男子名簿!B43="","",男子名簿!B43)</f>
        <v/>
      </c>
      <c r="C43" s="98"/>
      <c r="D43" s="98" t="str">
        <f>IF(男子名簿!D43="","",男子名簿!D43)</f>
        <v/>
      </c>
      <c r="E43" s="133" t="str">
        <f>IF(男子名簿!E43="","",男子名簿!E43)</f>
        <v/>
      </c>
      <c r="F43" s="133" t="str">
        <f>IF(男子名簿!F43="","",男子名簿!F43)</f>
        <v/>
      </c>
      <c r="G43" s="133" t="str">
        <f>IF(男子名簿!G43="","",男子名簿!G43)</f>
        <v/>
      </c>
      <c r="H43" s="133" t="str">
        <f>IF(男子名簿!H43="","",男子名簿!H43)</f>
        <v/>
      </c>
      <c r="I43" s="133" t="str">
        <f>IF(男子名簿!I43="","",男子名簿!I43)</f>
        <v/>
      </c>
      <c r="J43" s="133" t="str">
        <f>IF(男子名簿!J43="","",男子名簿!J43)</f>
        <v/>
      </c>
      <c r="K43" s="133">
        <f>IF(男子名簿!K43="","",男子名簿!K43)</f>
        <v>1</v>
      </c>
      <c r="L43" s="133" t="str">
        <f>IF(男子名簿!L43="","",男子名簿!L43)</f>
        <v/>
      </c>
      <c r="M43" s="193" t="str">
        <f>IF(男子名簿!M43="","",男子名簿!M43)</f>
        <v/>
      </c>
      <c r="N43" s="193" t="str">
        <f>IF(男子名簿!N43="","",男子名簿!N43)</f>
        <v/>
      </c>
      <c r="O43" s="133" t="str">
        <f>IF(男子名簿!O43="","",男子名簿!O43)</f>
        <v>島根</v>
      </c>
      <c r="P43" s="133"/>
      <c r="Q43" s="133" t="str">
        <f>IF(男子名簿!Q43="","",VLOOKUP(男子名簿!Q43,管理者シート!$B$9:$C$44,2,FALSE))</f>
        <v/>
      </c>
      <c r="R43" s="133" t="str">
        <f>IF(男子名簿!R43="","",男子名簿!R43)</f>
        <v/>
      </c>
      <c r="S43" s="133">
        <v>0</v>
      </c>
      <c r="T43" s="133">
        <v>2</v>
      </c>
      <c r="U43" s="133" t="str">
        <f>IF(男子名簿!U43="","",VLOOKUP(男子名簿!U43,管理者シート!$B$9:$C$44,2,FALSE))</f>
        <v/>
      </c>
      <c r="V43" s="133" t="str">
        <f>IF(男子名簿!V43="","",男子名簿!V43)</f>
        <v/>
      </c>
      <c r="W43" s="133">
        <v>0</v>
      </c>
      <c r="X43" s="133">
        <v>2</v>
      </c>
      <c r="Y43" s="133" t="str">
        <f>IF(男子名簿!Y43="","",VLOOKUP(男子名簿!Y43,管理者シート!$B$9:$C$27,2,FALSE))</f>
        <v/>
      </c>
      <c r="Z43" s="133" t="str">
        <f>IF(男子名簿!Z43="","",男子名簿!Z43)</f>
        <v/>
      </c>
      <c r="AA43" s="133">
        <v>0</v>
      </c>
      <c r="AB43" s="133">
        <v>2</v>
      </c>
      <c r="AC43" s="133" t="str">
        <f>IF(男子名簿!AC43="","",38)</f>
        <v/>
      </c>
      <c r="AD43" s="133" t="str">
        <f>IF(男子名簿!AD43="","",男子名簿!AD43)</f>
        <v/>
      </c>
      <c r="AE43" s="133">
        <v>0</v>
      </c>
      <c r="AF43" s="133">
        <v>2</v>
      </c>
      <c r="AG43" s="133" t="str">
        <f>IF(男子名簿!AG43="","",39)</f>
        <v/>
      </c>
      <c r="AH43" s="133" t="str">
        <f>IF(男子名簿!AH43="","",男子名簿!AH43)</f>
        <v/>
      </c>
      <c r="AI43" s="133">
        <v>0</v>
      </c>
      <c r="AJ43" s="133">
        <v>2</v>
      </c>
    </row>
    <row r="44" spans="1:36">
      <c r="A44" s="98"/>
      <c r="B44" s="133" t="str">
        <f>IF(男子名簿!B44="","",男子名簿!B44)</f>
        <v/>
      </c>
      <c r="C44" s="98"/>
      <c r="D44" s="98" t="str">
        <f>IF(男子名簿!D44="","",男子名簿!D44)</f>
        <v/>
      </c>
      <c r="E44" s="133" t="str">
        <f>IF(男子名簿!E44="","",男子名簿!E44)</f>
        <v/>
      </c>
      <c r="F44" s="133" t="str">
        <f>IF(男子名簿!F44="","",男子名簿!F44)</f>
        <v/>
      </c>
      <c r="G44" s="133" t="str">
        <f>IF(男子名簿!G44="","",男子名簿!G44)</f>
        <v/>
      </c>
      <c r="H44" s="133" t="str">
        <f>IF(男子名簿!H44="","",男子名簿!H44)</f>
        <v/>
      </c>
      <c r="I44" s="133" t="str">
        <f>IF(男子名簿!I44="","",男子名簿!I44)</f>
        <v/>
      </c>
      <c r="J44" s="133" t="str">
        <f>IF(男子名簿!J44="","",男子名簿!J44)</f>
        <v/>
      </c>
      <c r="K44" s="133">
        <f>IF(男子名簿!K44="","",男子名簿!K44)</f>
        <v>1</v>
      </c>
      <c r="L44" s="133" t="str">
        <f>IF(男子名簿!L44="","",男子名簿!L44)</f>
        <v/>
      </c>
      <c r="M44" s="193" t="str">
        <f>IF(男子名簿!M44="","",男子名簿!M44)</f>
        <v/>
      </c>
      <c r="N44" s="193" t="str">
        <f>IF(男子名簿!N44="","",男子名簿!N44)</f>
        <v/>
      </c>
      <c r="O44" s="133" t="str">
        <f>IF(男子名簿!O44="","",男子名簿!O44)</f>
        <v>島根</v>
      </c>
      <c r="P44" s="133"/>
      <c r="Q44" s="133" t="str">
        <f>IF(男子名簿!Q44="","",VLOOKUP(男子名簿!Q44,管理者シート!$B$9:$C$44,2,FALSE))</f>
        <v/>
      </c>
      <c r="R44" s="133" t="str">
        <f>IF(男子名簿!R44="","",男子名簿!R44)</f>
        <v/>
      </c>
      <c r="S44" s="133">
        <v>0</v>
      </c>
      <c r="T44" s="133">
        <v>2</v>
      </c>
      <c r="U44" s="133" t="str">
        <f>IF(男子名簿!U44="","",VLOOKUP(男子名簿!U44,管理者シート!$B$9:$C$44,2,FALSE))</f>
        <v/>
      </c>
      <c r="V44" s="133" t="str">
        <f>IF(男子名簿!V44="","",男子名簿!V44)</f>
        <v/>
      </c>
      <c r="W44" s="133">
        <v>0</v>
      </c>
      <c r="X44" s="133">
        <v>2</v>
      </c>
      <c r="Y44" s="133" t="str">
        <f>IF(男子名簿!Y44="","",VLOOKUP(男子名簿!Y44,管理者シート!$B$9:$C$27,2,FALSE))</f>
        <v/>
      </c>
      <c r="Z44" s="133" t="str">
        <f>IF(男子名簿!Z44="","",男子名簿!Z44)</f>
        <v/>
      </c>
      <c r="AA44" s="133">
        <v>0</v>
      </c>
      <c r="AB44" s="133">
        <v>2</v>
      </c>
      <c r="AC44" s="133" t="str">
        <f>IF(男子名簿!AC44="","",38)</f>
        <v/>
      </c>
      <c r="AD44" s="133" t="str">
        <f>IF(男子名簿!AD44="","",男子名簿!AD44)</f>
        <v/>
      </c>
      <c r="AE44" s="133">
        <v>0</v>
      </c>
      <c r="AF44" s="133">
        <v>2</v>
      </c>
      <c r="AG44" s="133" t="str">
        <f>IF(男子名簿!AG44="","",39)</f>
        <v/>
      </c>
      <c r="AH44" s="133" t="str">
        <f>IF(男子名簿!AH44="","",男子名簿!AH44)</f>
        <v/>
      </c>
      <c r="AI44" s="133">
        <v>0</v>
      </c>
      <c r="AJ44" s="133">
        <v>2</v>
      </c>
    </row>
    <row r="45" spans="1:36">
      <c r="A45" s="98"/>
      <c r="B45" s="133" t="str">
        <f>IF(男子名簿!B45="","",男子名簿!B45)</f>
        <v/>
      </c>
      <c r="C45" s="98"/>
      <c r="D45" s="98" t="str">
        <f>IF(男子名簿!D45="","",男子名簿!D45)</f>
        <v/>
      </c>
      <c r="E45" s="133" t="str">
        <f>IF(男子名簿!E45="","",男子名簿!E45)</f>
        <v/>
      </c>
      <c r="F45" s="133" t="str">
        <f>IF(男子名簿!F45="","",男子名簿!F45)</f>
        <v/>
      </c>
      <c r="G45" s="133" t="str">
        <f>IF(男子名簿!G45="","",男子名簿!G45)</f>
        <v/>
      </c>
      <c r="H45" s="133" t="str">
        <f>IF(男子名簿!H45="","",男子名簿!H45)</f>
        <v/>
      </c>
      <c r="I45" s="133" t="str">
        <f>IF(男子名簿!I45="","",男子名簿!I45)</f>
        <v/>
      </c>
      <c r="J45" s="133" t="str">
        <f>IF(男子名簿!J45="","",男子名簿!J45)</f>
        <v/>
      </c>
      <c r="K45" s="133">
        <f>IF(男子名簿!K45="","",男子名簿!K45)</f>
        <v>1</v>
      </c>
      <c r="L45" s="133" t="str">
        <f>IF(男子名簿!L45="","",男子名簿!L45)</f>
        <v/>
      </c>
      <c r="M45" s="193" t="str">
        <f>IF(男子名簿!M45="","",男子名簿!M45)</f>
        <v/>
      </c>
      <c r="N45" s="193" t="str">
        <f>IF(男子名簿!N45="","",男子名簿!N45)</f>
        <v/>
      </c>
      <c r="O45" s="133" t="str">
        <f>IF(男子名簿!O45="","",男子名簿!O45)</f>
        <v>島根</v>
      </c>
      <c r="P45" s="133"/>
      <c r="Q45" s="133" t="str">
        <f>IF(男子名簿!Q45="","",VLOOKUP(男子名簿!Q45,管理者シート!$B$9:$C$44,2,FALSE))</f>
        <v/>
      </c>
      <c r="R45" s="133" t="str">
        <f>IF(男子名簿!R45="","",男子名簿!R45)</f>
        <v/>
      </c>
      <c r="S45" s="133">
        <v>0</v>
      </c>
      <c r="T45" s="133">
        <v>2</v>
      </c>
      <c r="U45" s="133" t="str">
        <f>IF(男子名簿!U45="","",VLOOKUP(男子名簿!U45,管理者シート!$B$9:$C$44,2,FALSE))</f>
        <v/>
      </c>
      <c r="V45" s="133" t="str">
        <f>IF(男子名簿!V45="","",男子名簿!V45)</f>
        <v/>
      </c>
      <c r="W45" s="133">
        <v>0</v>
      </c>
      <c r="X45" s="133">
        <v>2</v>
      </c>
      <c r="Y45" s="133" t="str">
        <f>IF(男子名簿!Y45="","",VLOOKUP(男子名簿!Y45,管理者シート!$B$9:$C$27,2,FALSE))</f>
        <v/>
      </c>
      <c r="Z45" s="133" t="str">
        <f>IF(男子名簿!Z45="","",男子名簿!Z45)</f>
        <v/>
      </c>
      <c r="AA45" s="133">
        <v>0</v>
      </c>
      <c r="AB45" s="133">
        <v>2</v>
      </c>
      <c r="AC45" s="133" t="str">
        <f>IF(男子名簿!AC45="","",38)</f>
        <v/>
      </c>
      <c r="AD45" s="133" t="str">
        <f>IF(男子名簿!AD45="","",男子名簿!AD45)</f>
        <v/>
      </c>
      <c r="AE45" s="133">
        <v>0</v>
      </c>
      <c r="AF45" s="133">
        <v>2</v>
      </c>
      <c r="AG45" s="133" t="str">
        <f>IF(男子名簿!AG45="","",39)</f>
        <v/>
      </c>
      <c r="AH45" s="133" t="str">
        <f>IF(男子名簿!AH45="","",男子名簿!AH45)</f>
        <v/>
      </c>
      <c r="AI45" s="133">
        <v>0</v>
      </c>
      <c r="AJ45" s="133">
        <v>2</v>
      </c>
    </row>
    <row r="46" spans="1:36">
      <c r="A46" s="98"/>
      <c r="B46" s="133" t="str">
        <f>IF(男子名簿!B46="","",男子名簿!B46)</f>
        <v/>
      </c>
      <c r="C46" s="98"/>
      <c r="D46" s="98" t="str">
        <f>IF(男子名簿!D46="","",男子名簿!D46)</f>
        <v/>
      </c>
      <c r="E46" s="133" t="str">
        <f>IF(男子名簿!E46="","",男子名簿!E46)</f>
        <v/>
      </c>
      <c r="F46" s="133" t="str">
        <f>IF(男子名簿!F46="","",男子名簿!F46)</f>
        <v/>
      </c>
      <c r="G46" s="133" t="str">
        <f>IF(男子名簿!G46="","",男子名簿!G46)</f>
        <v/>
      </c>
      <c r="H46" s="133" t="str">
        <f>IF(男子名簿!H46="","",男子名簿!H46)</f>
        <v/>
      </c>
      <c r="I46" s="133" t="str">
        <f>IF(男子名簿!I46="","",男子名簿!I46)</f>
        <v/>
      </c>
      <c r="J46" s="133" t="str">
        <f>IF(男子名簿!J46="","",男子名簿!J46)</f>
        <v/>
      </c>
      <c r="K46" s="133">
        <f>IF(男子名簿!K46="","",男子名簿!K46)</f>
        <v>1</v>
      </c>
      <c r="L46" s="133" t="str">
        <f>IF(男子名簿!L46="","",男子名簿!L46)</f>
        <v/>
      </c>
      <c r="M46" s="193" t="str">
        <f>IF(男子名簿!M46="","",男子名簿!M46)</f>
        <v/>
      </c>
      <c r="N46" s="193" t="str">
        <f>IF(男子名簿!N46="","",男子名簿!N46)</f>
        <v/>
      </c>
      <c r="O46" s="133" t="str">
        <f>IF(男子名簿!O46="","",男子名簿!O46)</f>
        <v>島根</v>
      </c>
      <c r="P46" s="133"/>
      <c r="Q46" s="133" t="str">
        <f>IF(男子名簿!Q46="","",VLOOKUP(男子名簿!Q46,管理者シート!$B$9:$C$44,2,FALSE))</f>
        <v/>
      </c>
      <c r="R46" s="133" t="str">
        <f>IF(男子名簿!R46="","",男子名簿!R46)</f>
        <v/>
      </c>
      <c r="S46" s="133">
        <v>0</v>
      </c>
      <c r="T46" s="133">
        <v>2</v>
      </c>
      <c r="U46" s="133" t="str">
        <f>IF(男子名簿!U46="","",VLOOKUP(男子名簿!U46,管理者シート!$B$9:$C$44,2,FALSE))</f>
        <v/>
      </c>
      <c r="V46" s="133" t="str">
        <f>IF(男子名簿!V46="","",男子名簿!V46)</f>
        <v/>
      </c>
      <c r="W46" s="133">
        <v>0</v>
      </c>
      <c r="X46" s="133">
        <v>2</v>
      </c>
      <c r="Y46" s="133" t="str">
        <f>IF(男子名簿!Y46="","",VLOOKUP(男子名簿!Y46,管理者シート!$B$9:$C$27,2,FALSE))</f>
        <v/>
      </c>
      <c r="Z46" s="133" t="str">
        <f>IF(男子名簿!Z46="","",男子名簿!Z46)</f>
        <v/>
      </c>
      <c r="AA46" s="133">
        <v>0</v>
      </c>
      <c r="AB46" s="133">
        <v>2</v>
      </c>
      <c r="AC46" s="133" t="str">
        <f>IF(男子名簿!AC46="","",38)</f>
        <v/>
      </c>
      <c r="AD46" s="133" t="str">
        <f>IF(男子名簿!AD46="","",男子名簿!AD46)</f>
        <v/>
      </c>
      <c r="AE46" s="133">
        <v>0</v>
      </c>
      <c r="AF46" s="133">
        <v>2</v>
      </c>
      <c r="AG46" s="133" t="str">
        <f>IF(男子名簿!AG46="","",39)</f>
        <v/>
      </c>
      <c r="AH46" s="133" t="str">
        <f>IF(男子名簿!AH46="","",男子名簿!AH46)</f>
        <v/>
      </c>
      <c r="AI46" s="133">
        <v>0</v>
      </c>
      <c r="AJ46" s="133">
        <v>2</v>
      </c>
    </row>
    <row r="47" spans="1:36">
      <c r="A47" s="98"/>
      <c r="B47" s="133" t="str">
        <f>IF(男子名簿!B47="","",男子名簿!B47)</f>
        <v/>
      </c>
      <c r="C47" s="98"/>
      <c r="D47" s="98" t="str">
        <f>IF(男子名簿!D47="","",男子名簿!D47)</f>
        <v/>
      </c>
      <c r="E47" s="133" t="str">
        <f>IF(男子名簿!E47="","",男子名簿!E47)</f>
        <v/>
      </c>
      <c r="F47" s="133" t="str">
        <f>IF(男子名簿!F47="","",男子名簿!F47)</f>
        <v/>
      </c>
      <c r="G47" s="133" t="str">
        <f>IF(男子名簿!G47="","",男子名簿!G47)</f>
        <v/>
      </c>
      <c r="H47" s="133" t="str">
        <f>IF(男子名簿!H47="","",男子名簿!H47)</f>
        <v/>
      </c>
      <c r="I47" s="133" t="str">
        <f>IF(男子名簿!I47="","",男子名簿!I47)</f>
        <v/>
      </c>
      <c r="J47" s="133" t="str">
        <f>IF(男子名簿!J47="","",男子名簿!J47)</f>
        <v/>
      </c>
      <c r="K47" s="133">
        <f>IF(男子名簿!K47="","",男子名簿!K47)</f>
        <v>1</v>
      </c>
      <c r="L47" s="133" t="str">
        <f>IF(男子名簿!L47="","",男子名簿!L47)</f>
        <v/>
      </c>
      <c r="M47" s="193" t="str">
        <f>IF(男子名簿!M47="","",男子名簿!M47)</f>
        <v/>
      </c>
      <c r="N47" s="193" t="str">
        <f>IF(男子名簿!N47="","",男子名簿!N47)</f>
        <v/>
      </c>
      <c r="O47" s="133" t="str">
        <f>IF(男子名簿!O47="","",男子名簿!O47)</f>
        <v>島根</v>
      </c>
      <c r="P47" s="133"/>
      <c r="Q47" s="133" t="str">
        <f>IF(男子名簿!Q47="","",VLOOKUP(男子名簿!Q47,管理者シート!$B$9:$C$44,2,FALSE))</f>
        <v/>
      </c>
      <c r="R47" s="133" t="str">
        <f>IF(男子名簿!R47="","",男子名簿!R47)</f>
        <v/>
      </c>
      <c r="S47" s="133">
        <v>0</v>
      </c>
      <c r="T47" s="133">
        <v>2</v>
      </c>
      <c r="U47" s="133" t="str">
        <f>IF(男子名簿!U47="","",VLOOKUP(男子名簿!U47,管理者シート!$B$9:$C$44,2,FALSE))</f>
        <v/>
      </c>
      <c r="V47" s="133" t="str">
        <f>IF(男子名簿!V47="","",男子名簿!V47)</f>
        <v/>
      </c>
      <c r="W47" s="133">
        <v>0</v>
      </c>
      <c r="X47" s="133">
        <v>2</v>
      </c>
      <c r="Y47" s="133" t="str">
        <f>IF(男子名簿!Y47="","",VLOOKUP(男子名簿!Y47,管理者シート!$B$9:$C$27,2,FALSE))</f>
        <v/>
      </c>
      <c r="Z47" s="133" t="str">
        <f>IF(男子名簿!Z47="","",男子名簿!Z47)</f>
        <v/>
      </c>
      <c r="AA47" s="133">
        <v>0</v>
      </c>
      <c r="AB47" s="133">
        <v>2</v>
      </c>
      <c r="AC47" s="133" t="str">
        <f>IF(男子名簿!AC47="","",38)</f>
        <v/>
      </c>
      <c r="AD47" s="133" t="str">
        <f>IF(男子名簿!AD47="","",男子名簿!AD47)</f>
        <v/>
      </c>
      <c r="AE47" s="133">
        <v>0</v>
      </c>
      <c r="AF47" s="133">
        <v>2</v>
      </c>
      <c r="AG47" s="133" t="str">
        <f>IF(男子名簿!AG47="","",39)</f>
        <v/>
      </c>
      <c r="AH47" s="133" t="str">
        <f>IF(男子名簿!AH47="","",男子名簿!AH47)</f>
        <v/>
      </c>
      <c r="AI47" s="133">
        <v>0</v>
      </c>
      <c r="AJ47" s="133">
        <v>2</v>
      </c>
    </row>
    <row r="48" spans="1:36">
      <c r="A48" s="98"/>
      <c r="B48" s="133" t="str">
        <f>IF(男子名簿!B48="","",男子名簿!B48)</f>
        <v/>
      </c>
      <c r="C48" s="98"/>
      <c r="D48" s="98" t="str">
        <f>IF(男子名簿!D48="","",男子名簿!D48)</f>
        <v/>
      </c>
      <c r="E48" s="133" t="str">
        <f>IF(男子名簿!E48="","",男子名簿!E48)</f>
        <v/>
      </c>
      <c r="F48" s="133" t="str">
        <f>IF(男子名簿!F48="","",男子名簿!F48)</f>
        <v/>
      </c>
      <c r="G48" s="133" t="str">
        <f>IF(男子名簿!G48="","",男子名簿!G48)</f>
        <v/>
      </c>
      <c r="H48" s="133" t="str">
        <f>IF(男子名簿!H48="","",男子名簿!H48)</f>
        <v/>
      </c>
      <c r="I48" s="133" t="str">
        <f>IF(男子名簿!I48="","",男子名簿!I48)</f>
        <v/>
      </c>
      <c r="J48" s="133" t="str">
        <f>IF(男子名簿!J48="","",男子名簿!J48)</f>
        <v/>
      </c>
      <c r="K48" s="133">
        <f>IF(男子名簿!K48="","",男子名簿!K48)</f>
        <v>1</v>
      </c>
      <c r="L48" s="133" t="str">
        <f>IF(男子名簿!L48="","",男子名簿!L48)</f>
        <v/>
      </c>
      <c r="M48" s="193" t="str">
        <f>IF(男子名簿!M48="","",男子名簿!M48)</f>
        <v/>
      </c>
      <c r="N48" s="193" t="str">
        <f>IF(男子名簿!N48="","",男子名簿!N48)</f>
        <v/>
      </c>
      <c r="O48" s="133" t="str">
        <f>IF(男子名簿!O48="","",男子名簿!O48)</f>
        <v>島根</v>
      </c>
      <c r="P48" s="133"/>
      <c r="Q48" s="133" t="str">
        <f>IF(男子名簿!Q48="","",VLOOKUP(男子名簿!Q48,管理者シート!$B$9:$C$44,2,FALSE))</f>
        <v/>
      </c>
      <c r="R48" s="133" t="str">
        <f>IF(男子名簿!R48="","",男子名簿!R48)</f>
        <v/>
      </c>
      <c r="S48" s="133">
        <v>0</v>
      </c>
      <c r="T48" s="133">
        <v>2</v>
      </c>
      <c r="U48" s="133" t="str">
        <f>IF(男子名簿!U48="","",VLOOKUP(男子名簿!U48,管理者シート!$B$9:$C$44,2,FALSE))</f>
        <v/>
      </c>
      <c r="V48" s="133" t="str">
        <f>IF(男子名簿!V48="","",男子名簿!V48)</f>
        <v/>
      </c>
      <c r="W48" s="133">
        <v>0</v>
      </c>
      <c r="X48" s="133">
        <v>2</v>
      </c>
      <c r="Y48" s="133" t="str">
        <f>IF(男子名簿!Y48="","",VLOOKUP(男子名簿!Y48,管理者シート!$B$9:$C$27,2,FALSE))</f>
        <v/>
      </c>
      <c r="Z48" s="133" t="str">
        <f>IF(男子名簿!Z48="","",男子名簿!Z48)</f>
        <v/>
      </c>
      <c r="AA48" s="133">
        <v>0</v>
      </c>
      <c r="AB48" s="133">
        <v>2</v>
      </c>
      <c r="AC48" s="133" t="str">
        <f>IF(男子名簿!AC48="","",38)</f>
        <v/>
      </c>
      <c r="AD48" s="133" t="str">
        <f>IF(男子名簿!AD48="","",男子名簿!AD48)</f>
        <v/>
      </c>
      <c r="AE48" s="133">
        <v>0</v>
      </c>
      <c r="AF48" s="133">
        <v>2</v>
      </c>
      <c r="AG48" s="133" t="str">
        <f>IF(男子名簿!AG48="","",39)</f>
        <v/>
      </c>
      <c r="AH48" s="133" t="str">
        <f>IF(男子名簿!AH48="","",男子名簿!AH48)</f>
        <v/>
      </c>
      <c r="AI48" s="133">
        <v>0</v>
      </c>
      <c r="AJ48" s="133">
        <v>2</v>
      </c>
    </row>
    <row r="49" spans="1:36">
      <c r="A49" s="98"/>
      <c r="B49" s="133" t="str">
        <f>IF(男子名簿!B49="","",男子名簿!B49)</f>
        <v/>
      </c>
      <c r="C49" s="98"/>
      <c r="D49" s="98" t="str">
        <f>IF(男子名簿!D49="","",男子名簿!D49)</f>
        <v/>
      </c>
      <c r="E49" s="133" t="str">
        <f>IF(男子名簿!E49="","",男子名簿!E49)</f>
        <v/>
      </c>
      <c r="F49" s="133" t="str">
        <f>IF(男子名簿!F49="","",男子名簿!F49)</f>
        <v/>
      </c>
      <c r="G49" s="133" t="str">
        <f>IF(男子名簿!G49="","",男子名簿!G49)</f>
        <v/>
      </c>
      <c r="H49" s="133" t="str">
        <f>IF(男子名簿!H49="","",男子名簿!H49)</f>
        <v/>
      </c>
      <c r="I49" s="133" t="str">
        <f>IF(男子名簿!I49="","",男子名簿!I49)</f>
        <v/>
      </c>
      <c r="J49" s="133" t="str">
        <f>IF(男子名簿!J49="","",男子名簿!J49)</f>
        <v/>
      </c>
      <c r="K49" s="133">
        <f>IF(男子名簿!K49="","",男子名簿!K49)</f>
        <v>1</v>
      </c>
      <c r="L49" s="133" t="str">
        <f>IF(男子名簿!L49="","",男子名簿!L49)</f>
        <v/>
      </c>
      <c r="M49" s="193" t="str">
        <f>IF(男子名簿!M49="","",男子名簿!M49)</f>
        <v/>
      </c>
      <c r="N49" s="193" t="str">
        <f>IF(男子名簿!N49="","",男子名簿!N49)</f>
        <v/>
      </c>
      <c r="O49" s="133" t="str">
        <f>IF(男子名簿!O49="","",男子名簿!O49)</f>
        <v>島根</v>
      </c>
      <c r="P49" s="133"/>
      <c r="Q49" s="133" t="str">
        <f>IF(男子名簿!Q49="","",VLOOKUP(男子名簿!Q49,管理者シート!$B$9:$C$44,2,FALSE))</f>
        <v/>
      </c>
      <c r="R49" s="133" t="str">
        <f>IF(男子名簿!R49="","",男子名簿!R49)</f>
        <v/>
      </c>
      <c r="S49" s="133">
        <v>0</v>
      </c>
      <c r="T49" s="133">
        <v>2</v>
      </c>
      <c r="U49" s="133" t="str">
        <f>IF(男子名簿!U49="","",VLOOKUP(男子名簿!U49,管理者シート!$B$9:$C$44,2,FALSE))</f>
        <v/>
      </c>
      <c r="V49" s="133" t="str">
        <f>IF(男子名簿!V49="","",男子名簿!V49)</f>
        <v/>
      </c>
      <c r="W49" s="133">
        <v>0</v>
      </c>
      <c r="X49" s="133">
        <v>2</v>
      </c>
      <c r="Y49" s="133" t="str">
        <f>IF(男子名簿!Y49="","",VLOOKUP(男子名簿!Y49,管理者シート!$B$9:$C$27,2,FALSE))</f>
        <v/>
      </c>
      <c r="Z49" s="133" t="str">
        <f>IF(男子名簿!Z49="","",男子名簿!Z49)</f>
        <v/>
      </c>
      <c r="AA49" s="133">
        <v>0</v>
      </c>
      <c r="AB49" s="133">
        <v>2</v>
      </c>
      <c r="AC49" s="133" t="str">
        <f>IF(男子名簿!AC49="","",38)</f>
        <v/>
      </c>
      <c r="AD49" s="133" t="str">
        <f>IF(男子名簿!AD49="","",男子名簿!AD49)</f>
        <v/>
      </c>
      <c r="AE49" s="133">
        <v>0</v>
      </c>
      <c r="AF49" s="133">
        <v>2</v>
      </c>
      <c r="AG49" s="133" t="str">
        <f>IF(男子名簿!AG49="","",39)</f>
        <v/>
      </c>
      <c r="AH49" s="133" t="str">
        <f>IF(男子名簿!AH49="","",男子名簿!AH49)</f>
        <v/>
      </c>
      <c r="AI49" s="133">
        <v>0</v>
      </c>
      <c r="AJ49" s="133">
        <v>2</v>
      </c>
    </row>
    <row r="50" spans="1:36">
      <c r="A50" s="98"/>
      <c r="B50" s="133" t="str">
        <f>IF(男子名簿!B50="","",男子名簿!B50)</f>
        <v/>
      </c>
      <c r="C50" s="98"/>
      <c r="D50" s="98" t="str">
        <f>IF(男子名簿!D50="","",男子名簿!D50)</f>
        <v/>
      </c>
      <c r="E50" s="133" t="str">
        <f>IF(男子名簿!E50="","",男子名簿!E50)</f>
        <v/>
      </c>
      <c r="F50" s="133" t="str">
        <f>IF(男子名簿!F50="","",男子名簿!F50)</f>
        <v/>
      </c>
      <c r="G50" s="133" t="str">
        <f>IF(男子名簿!G50="","",男子名簿!G50)</f>
        <v/>
      </c>
      <c r="H50" s="133" t="str">
        <f>IF(男子名簿!H50="","",男子名簿!H50)</f>
        <v/>
      </c>
      <c r="I50" s="133" t="str">
        <f>IF(男子名簿!I50="","",男子名簿!I50)</f>
        <v/>
      </c>
      <c r="J50" s="133" t="str">
        <f>IF(男子名簿!J50="","",男子名簿!J50)</f>
        <v/>
      </c>
      <c r="K50" s="133">
        <f>IF(男子名簿!K50="","",男子名簿!K50)</f>
        <v>1</v>
      </c>
      <c r="L50" s="133" t="str">
        <f>IF(男子名簿!L50="","",男子名簿!L50)</f>
        <v/>
      </c>
      <c r="M50" s="193" t="str">
        <f>IF(男子名簿!M50="","",男子名簿!M50)</f>
        <v/>
      </c>
      <c r="N50" s="193" t="str">
        <f>IF(男子名簿!N50="","",男子名簿!N50)</f>
        <v/>
      </c>
      <c r="O50" s="133" t="str">
        <f>IF(男子名簿!O50="","",男子名簿!O50)</f>
        <v>島根</v>
      </c>
      <c r="P50" s="133"/>
      <c r="Q50" s="133" t="str">
        <f>IF(男子名簿!Q50="","",VLOOKUP(男子名簿!Q50,管理者シート!$B$9:$C$44,2,FALSE))</f>
        <v/>
      </c>
      <c r="R50" s="133" t="str">
        <f>IF(男子名簿!R50="","",男子名簿!R50)</f>
        <v/>
      </c>
      <c r="S50" s="133">
        <v>0</v>
      </c>
      <c r="T50" s="133">
        <v>2</v>
      </c>
      <c r="U50" s="133" t="str">
        <f>IF(男子名簿!U50="","",VLOOKUP(男子名簿!U50,管理者シート!$B$9:$C$44,2,FALSE))</f>
        <v/>
      </c>
      <c r="V50" s="133" t="str">
        <f>IF(男子名簿!V50="","",男子名簿!V50)</f>
        <v/>
      </c>
      <c r="W50" s="133">
        <v>0</v>
      </c>
      <c r="X50" s="133">
        <v>2</v>
      </c>
      <c r="Y50" s="133" t="str">
        <f>IF(男子名簿!Y50="","",VLOOKUP(男子名簿!Y50,管理者シート!$B$9:$C$27,2,FALSE))</f>
        <v/>
      </c>
      <c r="Z50" s="133" t="str">
        <f>IF(男子名簿!Z50="","",男子名簿!Z50)</f>
        <v/>
      </c>
      <c r="AA50" s="133">
        <v>0</v>
      </c>
      <c r="AB50" s="133">
        <v>2</v>
      </c>
      <c r="AC50" s="133" t="str">
        <f>IF(男子名簿!AC50="","",38)</f>
        <v/>
      </c>
      <c r="AD50" s="133" t="str">
        <f>IF(男子名簿!AD50="","",男子名簿!AD50)</f>
        <v/>
      </c>
      <c r="AE50" s="133">
        <v>0</v>
      </c>
      <c r="AF50" s="133">
        <v>2</v>
      </c>
      <c r="AG50" s="133" t="str">
        <f>IF(男子名簿!AG50="","",39)</f>
        <v/>
      </c>
      <c r="AH50" s="133" t="str">
        <f>IF(男子名簿!AH50="","",男子名簿!AH50)</f>
        <v/>
      </c>
      <c r="AI50" s="133">
        <v>0</v>
      </c>
      <c r="AJ50" s="133">
        <v>2</v>
      </c>
    </row>
    <row r="51" spans="1:36">
      <c r="A51" s="98"/>
      <c r="B51" s="133" t="str">
        <f>IF(男子名簿!B51="","",男子名簿!B51)</f>
        <v/>
      </c>
      <c r="C51" s="98"/>
      <c r="D51" s="98" t="str">
        <f>IF(男子名簿!D51="","",男子名簿!D51)</f>
        <v/>
      </c>
      <c r="E51" s="133" t="str">
        <f>IF(男子名簿!E51="","",男子名簿!E51)</f>
        <v/>
      </c>
      <c r="F51" s="133" t="str">
        <f>IF(男子名簿!F51="","",男子名簿!F51)</f>
        <v/>
      </c>
      <c r="G51" s="133" t="str">
        <f>IF(男子名簿!G51="","",男子名簿!G51)</f>
        <v/>
      </c>
      <c r="H51" s="133" t="str">
        <f>IF(男子名簿!H51="","",男子名簿!H51)</f>
        <v/>
      </c>
      <c r="I51" s="133" t="str">
        <f>IF(男子名簿!I51="","",男子名簿!I51)</f>
        <v/>
      </c>
      <c r="J51" s="133" t="str">
        <f>IF(男子名簿!J51="","",男子名簿!J51)</f>
        <v/>
      </c>
      <c r="K51" s="133">
        <f>IF(男子名簿!K51="","",男子名簿!K51)</f>
        <v>1</v>
      </c>
      <c r="L51" s="133" t="str">
        <f>IF(男子名簿!L51="","",男子名簿!L51)</f>
        <v/>
      </c>
      <c r="M51" s="193" t="str">
        <f>IF(男子名簿!M51="","",男子名簿!M51)</f>
        <v/>
      </c>
      <c r="N51" s="193" t="str">
        <f>IF(男子名簿!N51="","",男子名簿!N51)</f>
        <v/>
      </c>
      <c r="O51" s="133" t="str">
        <f>IF(男子名簿!O51="","",男子名簿!O51)</f>
        <v>島根</v>
      </c>
      <c r="P51" s="133"/>
      <c r="Q51" s="133" t="str">
        <f>IF(男子名簿!Q51="","",VLOOKUP(男子名簿!Q51,管理者シート!$B$9:$C$44,2,FALSE))</f>
        <v/>
      </c>
      <c r="R51" s="133" t="str">
        <f>IF(男子名簿!R51="","",男子名簿!R51)</f>
        <v/>
      </c>
      <c r="S51" s="133">
        <v>0</v>
      </c>
      <c r="T51" s="133">
        <v>2</v>
      </c>
      <c r="U51" s="133" t="str">
        <f>IF(男子名簿!U51="","",VLOOKUP(男子名簿!U51,管理者シート!$B$9:$C$44,2,FALSE))</f>
        <v/>
      </c>
      <c r="V51" s="133" t="str">
        <f>IF(男子名簿!V51="","",男子名簿!V51)</f>
        <v/>
      </c>
      <c r="W51" s="133">
        <v>0</v>
      </c>
      <c r="X51" s="133">
        <v>2</v>
      </c>
      <c r="Y51" s="133" t="str">
        <f>IF(男子名簿!Y51="","",VLOOKUP(男子名簿!Y51,管理者シート!$B$9:$C$27,2,FALSE))</f>
        <v/>
      </c>
      <c r="Z51" s="133" t="str">
        <f>IF(男子名簿!Z51="","",男子名簿!Z51)</f>
        <v/>
      </c>
      <c r="AA51" s="133">
        <v>0</v>
      </c>
      <c r="AB51" s="133">
        <v>2</v>
      </c>
      <c r="AC51" s="133" t="str">
        <f>IF(男子名簿!AC51="","",38)</f>
        <v/>
      </c>
      <c r="AD51" s="133" t="str">
        <f>IF(男子名簿!AD51="","",男子名簿!AD51)</f>
        <v/>
      </c>
      <c r="AE51" s="133">
        <v>0</v>
      </c>
      <c r="AF51" s="133">
        <v>2</v>
      </c>
      <c r="AG51" s="133" t="str">
        <f>IF(男子名簿!AG51="","",39)</f>
        <v/>
      </c>
      <c r="AH51" s="133" t="str">
        <f>IF(男子名簿!AH51="","",男子名簿!AH51)</f>
        <v/>
      </c>
      <c r="AI51" s="133">
        <v>0</v>
      </c>
      <c r="AJ51" s="133">
        <v>2</v>
      </c>
    </row>
    <row r="52" spans="1:36">
      <c r="A52" s="98"/>
      <c r="B52" s="133" t="str">
        <f>IF(男子名簿!B52="","",男子名簿!B52)</f>
        <v/>
      </c>
      <c r="C52" s="98"/>
      <c r="D52" s="98" t="str">
        <f>IF(男子名簿!D52="","",男子名簿!D52)</f>
        <v/>
      </c>
      <c r="E52" s="133" t="str">
        <f>IF(男子名簿!E52="","",男子名簿!E52)</f>
        <v/>
      </c>
      <c r="F52" s="133" t="str">
        <f>IF(男子名簿!F52="","",男子名簿!F52)</f>
        <v/>
      </c>
      <c r="G52" s="133" t="str">
        <f>IF(男子名簿!G52="","",男子名簿!G52)</f>
        <v/>
      </c>
      <c r="H52" s="133" t="str">
        <f>IF(男子名簿!H52="","",男子名簿!H52)</f>
        <v/>
      </c>
      <c r="I52" s="133" t="str">
        <f>IF(男子名簿!I52="","",男子名簿!I52)</f>
        <v/>
      </c>
      <c r="J52" s="133" t="str">
        <f>IF(男子名簿!J52="","",男子名簿!J52)</f>
        <v/>
      </c>
      <c r="K52" s="133">
        <f>IF(男子名簿!K52="","",男子名簿!K52)</f>
        <v>1</v>
      </c>
      <c r="L52" s="133" t="str">
        <f>IF(男子名簿!L52="","",男子名簿!L52)</f>
        <v/>
      </c>
      <c r="M52" s="193" t="str">
        <f>IF(男子名簿!M52="","",男子名簿!M52)</f>
        <v/>
      </c>
      <c r="N52" s="193" t="str">
        <f>IF(男子名簿!N52="","",男子名簿!N52)</f>
        <v/>
      </c>
      <c r="O52" s="133" t="str">
        <f>IF(男子名簿!O52="","",男子名簿!O52)</f>
        <v>島根</v>
      </c>
      <c r="P52" s="133"/>
      <c r="Q52" s="133" t="str">
        <f>IF(男子名簿!Q52="","",VLOOKUP(男子名簿!Q52,管理者シート!$B$9:$C$44,2,FALSE))</f>
        <v/>
      </c>
      <c r="R52" s="133" t="str">
        <f>IF(男子名簿!R52="","",男子名簿!R52)</f>
        <v/>
      </c>
      <c r="S52" s="133">
        <v>0</v>
      </c>
      <c r="T52" s="133">
        <v>2</v>
      </c>
      <c r="U52" s="133" t="str">
        <f>IF(男子名簿!U52="","",VLOOKUP(男子名簿!U52,管理者シート!$B$9:$C$44,2,FALSE))</f>
        <v/>
      </c>
      <c r="V52" s="133" t="str">
        <f>IF(男子名簿!V52="","",男子名簿!V52)</f>
        <v/>
      </c>
      <c r="W52" s="133">
        <v>0</v>
      </c>
      <c r="X52" s="133">
        <v>2</v>
      </c>
      <c r="Y52" s="133" t="str">
        <f>IF(男子名簿!Y52="","",VLOOKUP(男子名簿!Y52,管理者シート!$B$9:$C$27,2,FALSE))</f>
        <v/>
      </c>
      <c r="Z52" s="133" t="str">
        <f>IF(男子名簿!Z52="","",男子名簿!Z52)</f>
        <v/>
      </c>
      <c r="AA52" s="133">
        <v>0</v>
      </c>
      <c r="AB52" s="133">
        <v>2</v>
      </c>
      <c r="AC52" s="133" t="str">
        <f>IF(男子名簿!AC52="","",38)</f>
        <v/>
      </c>
      <c r="AD52" s="133" t="str">
        <f>IF(男子名簿!AD52="","",男子名簿!AD52)</f>
        <v/>
      </c>
      <c r="AE52" s="133">
        <v>0</v>
      </c>
      <c r="AF52" s="133">
        <v>2</v>
      </c>
      <c r="AG52" s="133" t="str">
        <f>IF(男子名簿!AG52="","",39)</f>
        <v/>
      </c>
      <c r="AH52" s="133" t="str">
        <f>IF(男子名簿!AH52="","",男子名簿!AH52)</f>
        <v/>
      </c>
      <c r="AI52" s="133">
        <v>0</v>
      </c>
      <c r="AJ52" s="133">
        <v>2</v>
      </c>
    </row>
    <row r="53" spans="1:36">
      <c r="A53" s="98"/>
      <c r="B53" s="133" t="str">
        <f>IF(男子名簿!B53="","",男子名簿!B53)</f>
        <v/>
      </c>
      <c r="C53" s="98"/>
      <c r="D53" s="98" t="str">
        <f>IF(男子名簿!D53="","",男子名簿!D53)</f>
        <v/>
      </c>
      <c r="E53" s="133" t="str">
        <f>IF(男子名簿!E53="","",男子名簿!E53)</f>
        <v/>
      </c>
      <c r="F53" s="133" t="str">
        <f>IF(男子名簿!F53="","",男子名簿!F53)</f>
        <v/>
      </c>
      <c r="G53" s="133" t="str">
        <f>IF(男子名簿!G53="","",男子名簿!G53)</f>
        <v/>
      </c>
      <c r="H53" s="133" t="str">
        <f>IF(男子名簿!H53="","",男子名簿!H53)</f>
        <v/>
      </c>
      <c r="I53" s="133" t="str">
        <f>IF(男子名簿!I53="","",男子名簿!I53)</f>
        <v/>
      </c>
      <c r="J53" s="133" t="str">
        <f>IF(男子名簿!J53="","",男子名簿!J53)</f>
        <v/>
      </c>
      <c r="K53" s="133">
        <f>IF(男子名簿!K53="","",男子名簿!K53)</f>
        <v>1</v>
      </c>
      <c r="L53" s="133" t="str">
        <f>IF(男子名簿!L53="","",男子名簿!L53)</f>
        <v/>
      </c>
      <c r="M53" s="193" t="str">
        <f>IF(男子名簿!M53="","",男子名簿!M53)</f>
        <v/>
      </c>
      <c r="N53" s="193" t="str">
        <f>IF(男子名簿!N53="","",男子名簿!N53)</f>
        <v/>
      </c>
      <c r="O53" s="133" t="str">
        <f>IF(男子名簿!O53="","",男子名簿!O53)</f>
        <v>島根</v>
      </c>
      <c r="P53" s="133"/>
      <c r="Q53" s="133" t="str">
        <f>IF(男子名簿!Q53="","",VLOOKUP(男子名簿!Q53,管理者シート!$B$9:$C$44,2,FALSE))</f>
        <v/>
      </c>
      <c r="R53" s="133" t="str">
        <f>IF(男子名簿!R53="","",男子名簿!R53)</f>
        <v/>
      </c>
      <c r="S53" s="133">
        <v>0</v>
      </c>
      <c r="T53" s="133">
        <v>2</v>
      </c>
      <c r="U53" s="133" t="str">
        <f>IF(男子名簿!U53="","",VLOOKUP(男子名簿!U53,管理者シート!$B$9:$C$44,2,FALSE))</f>
        <v/>
      </c>
      <c r="V53" s="133" t="str">
        <f>IF(男子名簿!V53="","",男子名簿!V53)</f>
        <v/>
      </c>
      <c r="W53" s="133">
        <v>0</v>
      </c>
      <c r="X53" s="133">
        <v>2</v>
      </c>
      <c r="Y53" s="133" t="str">
        <f>IF(男子名簿!Y53="","",VLOOKUP(男子名簿!Y53,管理者シート!$B$9:$C$27,2,FALSE))</f>
        <v/>
      </c>
      <c r="Z53" s="133" t="str">
        <f>IF(男子名簿!Z53="","",男子名簿!Z53)</f>
        <v/>
      </c>
      <c r="AA53" s="133">
        <v>0</v>
      </c>
      <c r="AB53" s="133">
        <v>2</v>
      </c>
      <c r="AC53" s="133" t="str">
        <f>IF(男子名簿!AC53="","",38)</f>
        <v/>
      </c>
      <c r="AD53" s="133" t="str">
        <f>IF(男子名簿!AD53="","",男子名簿!AD53)</f>
        <v/>
      </c>
      <c r="AE53" s="133">
        <v>0</v>
      </c>
      <c r="AF53" s="133">
        <v>2</v>
      </c>
      <c r="AG53" s="133" t="str">
        <f>IF(男子名簿!AG53="","",39)</f>
        <v/>
      </c>
      <c r="AH53" s="133" t="str">
        <f>IF(男子名簿!AH53="","",男子名簿!AH53)</f>
        <v/>
      </c>
      <c r="AI53" s="133">
        <v>0</v>
      </c>
      <c r="AJ53" s="133">
        <v>2</v>
      </c>
    </row>
    <row r="54" spans="1:36">
      <c r="A54" s="98"/>
      <c r="B54" s="133" t="str">
        <f>IF(男子名簿!B54="","",男子名簿!B54)</f>
        <v/>
      </c>
      <c r="C54" s="98"/>
      <c r="D54" s="98" t="str">
        <f>IF(男子名簿!D54="","",男子名簿!D54)</f>
        <v/>
      </c>
      <c r="E54" s="133" t="str">
        <f>IF(男子名簿!E54="","",男子名簿!E54)</f>
        <v/>
      </c>
      <c r="F54" s="133" t="str">
        <f>IF(男子名簿!F54="","",男子名簿!F54)</f>
        <v/>
      </c>
      <c r="G54" s="133" t="str">
        <f>IF(男子名簿!G54="","",男子名簿!G54)</f>
        <v/>
      </c>
      <c r="H54" s="133" t="str">
        <f>IF(男子名簿!H54="","",男子名簿!H54)</f>
        <v/>
      </c>
      <c r="I54" s="133" t="str">
        <f>IF(男子名簿!I54="","",男子名簿!I54)</f>
        <v/>
      </c>
      <c r="J54" s="133" t="str">
        <f>IF(男子名簿!J54="","",男子名簿!J54)</f>
        <v/>
      </c>
      <c r="K54" s="133">
        <f>IF(男子名簿!K54="","",男子名簿!K54)</f>
        <v>1</v>
      </c>
      <c r="L54" s="133" t="str">
        <f>IF(男子名簿!L54="","",男子名簿!L54)</f>
        <v/>
      </c>
      <c r="M54" s="193" t="str">
        <f>IF(男子名簿!M54="","",男子名簿!M54)</f>
        <v/>
      </c>
      <c r="N54" s="193" t="str">
        <f>IF(男子名簿!N54="","",男子名簿!N54)</f>
        <v/>
      </c>
      <c r="O54" s="133" t="str">
        <f>IF(男子名簿!O54="","",男子名簿!O54)</f>
        <v>島根</v>
      </c>
      <c r="P54" s="133"/>
      <c r="Q54" s="133" t="str">
        <f>IF(男子名簿!Q54="","",VLOOKUP(男子名簿!Q54,管理者シート!$B$9:$C$44,2,FALSE))</f>
        <v/>
      </c>
      <c r="R54" s="133" t="str">
        <f>IF(男子名簿!R54="","",男子名簿!R54)</f>
        <v/>
      </c>
      <c r="S54" s="133">
        <v>0</v>
      </c>
      <c r="T54" s="133">
        <v>2</v>
      </c>
      <c r="U54" s="133" t="str">
        <f>IF(男子名簿!U54="","",VLOOKUP(男子名簿!U54,管理者シート!$B$9:$C$44,2,FALSE))</f>
        <v/>
      </c>
      <c r="V54" s="133" t="str">
        <f>IF(男子名簿!V54="","",男子名簿!V54)</f>
        <v/>
      </c>
      <c r="W54" s="133">
        <v>0</v>
      </c>
      <c r="X54" s="133">
        <v>2</v>
      </c>
      <c r="Y54" s="133" t="str">
        <f>IF(男子名簿!Y54="","",VLOOKUP(男子名簿!Y54,管理者シート!$B$9:$C$27,2,FALSE))</f>
        <v/>
      </c>
      <c r="Z54" s="133" t="str">
        <f>IF(男子名簿!Z54="","",男子名簿!Z54)</f>
        <v/>
      </c>
      <c r="AA54" s="133">
        <v>0</v>
      </c>
      <c r="AB54" s="133">
        <v>2</v>
      </c>
      <c r="AC54" s="133" t="str">
        <f>IF(男子名簿!AC54="","",38)</f>
        <v/>
      </c>
      <c r="AD54" s="133" t="str">
        <f>IF(男子名簿!AD54="","",男子名簿!AD54)</f>
        <v/>
      </c>
      <c r="AE54" s="133">
        <v>0</v>
      </c>
      <c r="AF54" s="133">
        <v>2</v>
      </c>
      <c r="AG54" s="133" t="str">
        <f>IF(男子名簿!AG54="","",39)</f>
        <v/>
      </c>
      <c r="AH54" s="133" t="str">
        <f>IF(男子名簿!AH54="","",男子名簿!AH54)</f>
        <v/>
      </c>
      <c r="AI54" s="133">
        <v>0</v>
      </c>
      <c r="AJ54" s="133">
        <v>2</v>
      </c>
    </row>
    <row r="55" spans="1:36">
      <c r="A55" s="98"/>
      <c r="B55" s="133" t="str">
        <f>IF(男子名簿!B55="","",男子名簿!B55)</f>
        <v/>
      </c>
      <c r="C55" s="98"/>
      <c r="D55" s="98" t="str">
        <f>IF(男子名簿!D55="","",男子名簿!D55)</f>
        <v/>
      </c>
      <c r="E55" s="133" t="str">
        <f>IF(男子名簿!E55="","",男子名簿!E55)</f>
        <v/>
      </c>
      <c r="F55" s="133" t="str">
        <f>IF(男子名簿!F55="","",男子名簿!F55)</f>
        <v/>
      </c>
      <c r="G55" s="133" t="str">
        <f>IF(男子名簿!G55="","",男子名簿!G55)</f>
        <v/>
      </c>
      <c r="H55" s="133" t="str">
        <f>IF(男子名簿!H55="","",男子名簿!H55)</f>
        <v/>
      </c>
      <c r="I55" s="133" t="str">
        <f>IF(男子名簿!I55="","",男子名簿!I55)</f>
        <v/>
      </c>
      <c r="J55" s="133" t="str">
        <f>IF(男子名簿!J55="","",男子名簿!J55)</f>
        <v/>
      </c>
      <c r="K55" s="133">
        <f>IF(男子名簿!K55="","",男子名簿!K55)</f>
        <v>1</v>
      </c>
      <c r="L55" s="133" t="str">
        <f>IF(男子名簿!L55="","",男子名簿!L55)</f>
        <v/>
      </c>
      <c r="M55" s="193" t="str">
        <f>IF(男子名簿!M55="","",男子名簿!M55)</f>
        <v/>
      </c>
      <c r="N55" s="193" t="str">
        <f>IF(男子名簿!N55="","",男子名簿!N55)</f>
        <v/>
      </c>
      <c r="O55" s="133" t="str">
        <f>IF(男子名簿!O55="","",男子名簿!O55)</f>
        <v>島根</v>
      </c>
      <c r="P55" s="133"/>
      <c r="Q55" s="133" t="str">
        <f>IF(男子名簿!Q55="","",VLOOKUP(男子名簿!Q55,管理者シート!$B$9:$C$44,2,FALSE))</f>
        <v/>
      </c>
      <c r="R55" s="133" t="str">
        <f>IF(男子名簿!R55="","",男子名簿!R55)</f>
        <v/>
      </c>
      <c r="S55" s="133">
        <v>0</v>
      </c>
      <c r="T55" s="133">
        <v>2</v>
      </c>
      <c r="U55" s="133" t="str">
        <f>IF(男子名簿!U55="","",VLOOKUP(男子名簿!U55,管理者シート!$B$9:$C$44,2,FALSE))</f>
        <v/>
      </c>
      <c r="V55" s="133" t="str">
        <f>IF(男子名簿!V55="","",男子名簿!V55)</f>
        <v/>
      </c>
      <c r="W55" s="133">
        <v>0</v>
      </c>
      <c r="X55" s="133">
        <v>2</v>
      </c>
      <c r="Y55" s="133" t="str">
        <f>IF(男子名簿!Y55="","",VLOOKUP(男子名簿!Y55,管理者シート!$B$9:$C$27,2,FALSE))</f>
        <v/>
      </c>
      <c r="Z55" s="133" t="str">
        <f>IF(男子名簿!Z55="","",男子名簿!Z55)</f>
        <v/>
      </c>
      <c r="AA55" s="133">
        <v>0</v>
      </c>
      <c r="AB55" s="133">
        <v>2</v>
      </c>
      <c r="AC55" s="133" t="str">
        <f>IF(男子名簿!AC55="","",38)</f>
        <v/>
      </c>
      <c r="AD55" s="133" t="str">
        <f>IF(男子名簿!AD55="","",男子名簿!AD55)</f>
        <v/>
      </c>
      <c r="AE55" s="133">
        <v>0</v>
      </c>
      <c r="AF55" s="133">
        <v>2</v>
      </c>
      <c r="AG55" s="133" t="str">
        <f>IF(男子名簿!AG55="","",39)</f>
        <v/>
      </c>
      <c r="AH55" s="133" t="str">
        <f>IF(男子名簿!AH55="","",男子名簿!AH55)</f>
        <v/>
      </c>
      <c r="AI55" s="133">
        <v>0</v>
      </c>
      <c r="AJ55" s="133">
        <v>2</v>
      </c>
    </row>
    <row r="56" spans="1:36">
      <c r="A56" s="98"/>
      <c r="B56" s="133" t="str">
        <f>IF(男子名簿!B56="","",男子名簿!B56)</f>
        <v/>
      </c>
      <c r="C56" s="98"/>
      <c r="D56" s="98" t="str">
        <f>IF(男子名簿!D56="","",男子名簿!D56)</f>
        <v/>
      </c>
      <c r="E56" s="133" t="str">
        <f>IF(男子名簿!E56="","",男子名簿!E56)</f>
        <v/>
      </c>
      <c r="F56" s="133" t="str">
        <f>IF(男子名簿!F56="","",男子名簿!F56)</f>
        <v/>
      </c>
      <c r="G56" s="133" t="str">
        <f>IF(男子名簿!G56="","",男子名簿!G56)</f>
        <v/>
      </c>
      <c r="H56" s="133" t="str">
        <f>IF(男子名簿!H56="","",男子名簿!H56)</f>
        <v/>
      </c>
      <c r="I56" s="133" t="str">
        <f>IF(男子名簿!I56="","",男子名簿!I56)</f>
        <v/>
      </c>
      <c r="J56" s="133" t="str">
        <f>IF(男子名簿!J56="","",男子名簿!J56)</f>
        <v/>
      </c>
      <c r="K56" s="133">
        <f>IF(男子名簿!K56="","",男子名簿!K56)</f>
        <v>1</v>
      </c>
      <c r="L56" s="133" t="str">
        <f>IF(男子名簿!L56="","",男子名簿!L56)</f>
        <v/>
      </c>
      <c r="M56" s="193" t="str">
        <f>IF(男子名簿!M56="","",男子名簿!M56)</f>
        <v/>
      </c>
      <c r="N56" s="193" t="str">
        <f>IF(男子名簿!N56="","",男子名簿!N56)</f>
        <v/>
      </c>
      <c r="O56" s="133" t="str">
        <f>IF(男子名簿!O56="","",男子名簿!O56)</f>
        <v>島根</v>
      </c>
      <c r="P56" s="133"/>
      <c r="Q56" s="133" t="str">
        <f>IF(男子名簿!Q56="","",VLOOKUP(男子名簿!Q56,管理者シート!$B$9:$C$44,2,FALSE))</f>
        <v/>
      </c>
      <c r="R56" s="133" t="str">
        <f>IF(男子名簿!R56="","",男子名簿!R56)</f>
        <v/>
      </c>
      <c r="S56" s="133">
        <v>0</v>
      </c>
      <c r="T56" s="133">
        <v>2</v>
      </c>
      <c r="U56" s="133" t="str">
        <f>IF(男子名簿!U56="","",VLOOKUP(男子名簿!U56,管理者シート!$B$9:$C$44,2,FALSE))</f>
        <v/>
      </c>
      <c r="V56" s="133" t="str">
        <f>IF(男子名簿!V56="","",男子名簿!V56)</f>
        <v/>
      </c>
      <c r="W56" s="133">
        <v>0</v>
      </c>
      <c r="X56" s="133">
        <v>2</v>
      </c>
      <c r="Y56" s="133" t="str">
        <f>IF(男子名簿!Y56="","",VLOOKUP(男子名簿!Y56,管理者シート!$B$9:$C$27,2,FALSE))</f>
        <v/>
      </c>
      <c r="Z56" s="133" t="str">
        <f>IF(男子名簿!Z56="","",男子名簿!Z56)</f>
        <v/>
      </c>
      <c r="AA56" s="133">
        <v>0</v>
      </c>
      <c r="AB56" s="133">
        <v>2</v>
      </c>
      <c r="AC56" s="133" t="str">
        <f>IF(男子名簿!AC56="","",38)</f>
        <v/>
      </c>
      <c r="AD56" s="133" t="str">
        <f>IF(男子名簿!AD56="","",男子名簿!AD56)</f>
        <v/>
      </c>
      <c r="AE56" s="133">
        <v>0</v>
      </c>
      <c r="AF56" s="133">
        <v>2</v>
      </c>
      <c r="AG56" s="133" t="str">
        <f>IF(男子名簿!AG56="","",39)</f>
        <v/>
      </c>
      <c r="AH56" s="133" t="str">
        <f>IF(男子名簿!AH56="","",男子名簿!AH56)</f>
        <v/>
      </c>
      <c r="AI56" s="133">
        <v>0</v>
      </c>
      <c r="AJ56" s="133">
        <v>2</v>
      </c>
    </row>
    <row r="57" spans="1:36">
      <c r="A57" s="98"/>
      <c r="B57" s="133" t="str">
        <f>IF(男子名簿!B57="","",男子名簿!B57)</f>
        <v/>
      </c>
      <c r="C57" s="98"/>
      <c r="D57" s="98" t="str">
        <f>IF(男子名簿!D57="","",男子名簿!D57)</f>
        <v/>
      </c>
      <c r="E57" s="133" t="str">
        <f>IF(男子名簿!E57="","",男子名簿!E57)</f>
        <v/>
      </c>
      <c r="F57" s="133" t="str">
        <f>IF(男子名簿!F57="","",男子名簿!F57)</f>
        <v/>
      </c>
      <c r="G57" s="133" t="str">
        <f>IF(男子名簿!G57="","",男子名簿!G57)</f>
        <v/>
      </c>
      <c r="H57" s="133" t="str">
        <f>IF(男子名簿!H57="","",男子名簿!H57)</f>
        <v/>
      </c>
      <c r="I57" s="133" t="str">
        <f>IF(男子名簿!I57="","",男子名簿!I57)</f>
        <v/>
      </c>
      <c r="J57" s="133" t="str">
        <f>IF(男子名簿!J57="","",男子名簿!J57)</f>
        <v/>
      </c>
      <c r="K57" s="133">
        <f>IF(男子名簿!K57="","",男子名簿!K57)</f>
        <v>1</v>
      </c>
      <c r="L57" s="133" t="str">
        <f>IF(男子名簿!L57="","",男子名簿!L57)</f>
        <v/>
      </c>
      <c r="M57" s="193" t="str">
        <f>IF(男子名簿!M57="","",男子名簿!M57)</f>
        <v/>
      </c>
      <c r="N57" s="193" t="str">
        <f>IF(男子名簿!N57="","",男子名簿!N57)</f>
        <v/>
      </c>
      <c r="O57" s="133" t="str">
        <f>IF(男子名簿!O57="","",男子名簿!O57)</f>
        <v>島根</v>
      </c>
      <c r="P57" s="133"/>
      <c r="Q57" s="133" t="str">
        <f>IF(男子名簿!Q57="","",VLOOKUP(男子名簿!Q57,管理者シート!$B$9:$C$44,2,FALSE))</f>
        <v/>
      </c>
      <c r="R57" s="133" t="str">
        <f>IF(男子名簿!R57="","",男子名簿!R57)</f>
        <v/>
      </c>
      <c r="S57" s="133">
        <v>0</v>
      </c>
      <c r="T57" s="133">
        <v>2</v>
      </c>
      <c r="U57" s="133" t="str">
        <f>IF(男子名簿!U57="","",VLOOKUP(男子名簿!U57,管理者シート!$B$9:$C$44,2,FALSE))</f>
        <v/>
      </c>
      <c r="V57" s="133" t="str">
        <f>IF(男子名簿!V57="","",男子名簿!V57)</f>
        <v/>
      </c>
      <c r="W57" s="133">
        <v>0</v>
      </c>
      <c r="X57" s="133">
        <v>2</v>
      </c>
      <c r="Y57" s="133" t="str">
        <f>IF(男子名簿!Y57="","",VLOOKUP(男子名簿!Y57,管理者シート!$B$9:$C$27,2,FALSE))</f>
        <v/>
      </c>
      <c r="Z57" s="133" t="str">
        <f>IF(男子名簿!Z57="","",男子名簿!Z57)</f>
        <v/>
      </c>
      <c r="AA57" s="133">
        <v>0</v>
      </c>
      <c r="AB57" s="133">
        <v>2</v>
      </c>
      <c r="AC57" s="133" t="str">
        <f>IF(男子名簿!AC57="","",38)</f>
        <v/>
      </c>
      <c r="AD57" s="133" t="str">
        <f>IF(男子名簿!AD57="","",男子名簿!AD57)</f>
        <v/>
      </c>
      <c r="AE57" s="133">
        <v>0</v>
      </c>
      <c r="AF57" s="133">
        <v>2</v>
      </c>
      <c r="AG57" s="133" t="str">
        <f>IF(男子名簿!AG57="","",39)</f>
        <v/>
      </c>
      <c r="AH57" s="133" t="str">
        <f>IF(男子名簿!AH57="","",男子名簿!AH57)</f>
        <v/>
      </c>
      <c r="AI57" s="133">
        <v>0</v>
      </c>
      <c r="AJ57" s="133">
        <v>2</v>
      </c>
    </row>
    <row r="58" spans="1:36">
      <c r="A58" s="98"/>
      <c r="B58" s="133" t="str">
        <f>IF(男子名簿!B58="","",男子名簿!B58)</f>
        <v/>
      </c>
      <c r="C58" s="98"/>
      <c r="D58" s="98" t="str">
        <f>IF(男子名簿!D58="","",男子名簿!D58)</f>
        <v/>
      </c>
      <c r="E58" s="133" t="str">
        <f>IF(男子名簿!E58="","",男子名簿!E58)</f>
        <v/>
      </c>
      <c r="F58" s="133" t="str">
        <f>IF(男子名簿!F58="","",男子名簿!F58)</f>
        <v/>
      </c>
      <c r="G58" s="133" t="str">
        <f>IF(男子名簿!G58="","",男子名簿!G58)</f>
        <v/>
      </c>
      <c r="H58" s="133" t="str">
        <f>IF(男子名簿!H58="","",男子名簿!H58)</f>
        <v/>
      </c>
      <c r="I58" s="133" t="str">
        <f>IF(男子名簿!I58="","",男子名簿!I58)</f>
        <v/>
      </c>
      <c r="J58" s="133" t="str">
        <f>IF(男子名簿!J58="","",男子名簿!J58)</f>
        <v/>
      </c>
      <c r="K58" s="133">
        <f>IF(男子名簿!K58="","",男子名簿!K58)</f>
        <v>1</v>
      </c>
      <c r="L58" s="133" t="str">
        <f>IF(男子名簿!L58="","",男子名簿!L58)</f>
        <v/>
      </c>
      <c r="M58" s="193" t="str">
        <f>IF(男子名簿!M58="","",男子名簿!M58)</f>
        <v/>
      </c>
      <c r="N58" s="193" t="str">
        <f>IF(男子名簿!N58="","",男子名簿!N58)</f>
        <v/>
      </c>
      <c r="O58" s="133" t="str">
        <f>IF(男子名簿!O58="","",男子名簿!O58)</f>
        <v>島根</v>
      </c>
      <c r="P58" s="133"/>
      <c r="Q58" s="133" t="str">
        <f>IF(男子名簿!Q58="","",VLOOKUP(男子名簿!Q58,管理者シート!$B$9:$C$44,2,FALSE))</f>
        <v/>
      </c>
      <c r="R58" s="133" t="str">
        <f>IF(男子名簿!R58="","",男子名簿!R58)</f>
        <v/>
      </c>
      <c r="S58" s="133">
        <v>0</v>
      </c>
      <c r="T58" s="133">
        <v>2</v>
      </c>
      <c r="U58" s="133" t="str">
        <f>IF(男子名簿!U58="","",VLOOKUP(男子名簿!U58,管理者シート!$B$9:$C$44,2,FALSE))</f>
        <v/>
      </c>
      <c r="V58" s="133" t="str">
        <f>IF(男子名簿!V58="","",男子名簿!V58)</f>
        <v/>
      </c>
      <c r="W58" s="133">
        <v>0</v>
      </c>
      <c r="X58" s="133">
        <v>2</v>
      </c>
      <c r="Y58" s="133" t="str">
        <f>IF(男子名簿!Y58="","",VLOOKUP(男子名簿!Y58,管理者シート!$B$9:$C$27,2,FALSE))</f>
        <v/>
      </c>
      <c r="Z58" s="133" t="str">
        <f>IF(男子名簿!Z58="","",男子名簿!Z58)</f>
        <v/>
      </c>
      <c r="AA58" s="133">
        <v>0</v>
      </c>
      <c r="AB58" s="133">
        <v>2</v>
      </c>
      <c r="AC58" s="133" t="str">
        <f>IF(男子名簿!AC58="","",38)</f>
        <v/>
      </c>
      <c r="AD58" s="133" t="str">
        <f>IF(男子名簿!AD58="","",男子名簿!AD58)</f>
        <v/>
      </c>
      <c r="AE58" s="133">
        <v>0</v>
      </c>
      <c r="AF58" s="133">
        <v>2</v>
      </c>
      <c r="AG58" s="133" t="str">
        <f>IF(男子名簿!AG58="","",39)</f>
        <v/>
      </c>
      <c r="AH58" s="133" t="str">
        <f>IF(男子名簿!AH58="","",男子名簿!AH58)</f>
        <v/>
      </c>
      <c r="AI58" s="133">
        <v>0</v>
      </c>
      <c r="AJ58" s="133">
        <v>2</v>
      </c>
    </row>
    <row r="59" spans="1:36">
      <c r="A59" s="98"/>
      <c r="B59" s="133" t="str">
        <f>IF(男子名簿!B59="","",男子名簿!B59)</f>
        <v/>
      </c>
      <c r="C59" s="98"/>
      <c r="D59" s="98" t="str">
        <f>IF(男子名簿!D59="","",男子名簿!D59)</f>
        <v/>
      </c>
      <c r="E59" s="133" t="str">
        <f>IF(男子名簿!E59="","",男子名簿!E59)</f>
        <v/>
      </c>
      <c r="F59" s="133" t="str">
        <f>IF(男子名簿!F59="","",男子名簿!F59)</f>
        <v/>
      </c>
      <c r="G59" s="133" t="str">
        <f>IF(男子名簿!G59="","",男子名簿!G59)</f>
        <v/>
      </c>
      <c r="H59" s="133" t="str">
        <f>IF(男子名簿!H59="","",男子名簿!H59)</f>
        <v/>
      </c>
      <c r="I59" s="133" t="str">
        <f>IF(男子名簿!I59="","",男子名簿!I59)</f>
        <v/>
      </c>
      <c r="J59" s="133" t="str">
        <f>IF(男子名簿!J59="","",男子名簿!J59)</f>
        <v/>
      </c>
      <c r="K59" s="133">
        <f>IF(男子名簿!K59="","",男子名簿!K59)</f>
        <v>1</v>
      </c>
      <c r="L59" s="133" t="str">
        <f>IF(男子名簿!L59="","",男子名簿!L59)</f>
        <v/>
      </c>
      <c r="M59" s="193" t="str">
        <f>IF(男子名簿!M59="","",男子名簿!M59)</f>
        <v/>
      </c>
      <c r="N59" s="193" t="str">
        <f>IF(男子名簿!N59="","",男子名簿!N59)</f>
        <v/>
      </c>
      <c r="O59" s="133" t="str">
        <f>IF(男子名簿!O59="","",男子名簿!O59)</f>
        <v>島根</v>
      </c>
      <c r="P59" s="133"/>
      <c r="Q59" s="133" t="str">
        <f>IF(男子名簿!Q59="","",VLOOKUP(男子名簿!Q59,管理者シート!$B$9:$C$44,2,FALSE))</f>
        <v/>
      </c>
      <c r="R59" s="133" t="str">
        <f>IF(男子名簿!R59="","",男子名簿!R59)</f>
        <v/>
      </c>
      <c r="S59" s="133">
        <v>0</v>
      </c>
      <c r="T59" s="133">
        <v>2</v>
      </c>
      <c r="U59" s="133" t="str">
        <f>IF(男子名簿!U59="","",VLOOKUP(男子名簿!U59,管理者シート!$B$9:$C$44,2,FALSE))</f>
        <v/>
      </c>
      <c r="V59" s="133" t="str">
        <f>IF(男子名簿!V59="","",男子名簿!V59)</f>
        <v/>
      </c>
      <c r="W59" s="133">
        <v>0</v>
      </c>
      <c r="X59" s="133">
        <v>2</v>
      </c>
      <c r="Y59" s="133" t="str">
        <f>IF(男子名簿!Y59="","",VLOOKUP(男子名簿!Y59,管理者シート!$B$9:$C$27,2,FALSE))</f>
        <v/>
      </c>
      <c r="Z59" s="133" t="str">
        <f>IF(男子名簿!Z59="","",男子名簿!Z59)</f>
        <v/>
      </c>
      <c r="AA59" s="133">
        <v>0</v>
      </c>
      <c r="AB59" s="133">
        <v>2</v>
      </c>
      <c r="AC59" s="133" t="str">
        <f>IF(男子名簿!AC59="","",38)</f>
        <v/>
      </c>
      <c r="AD59" s="133" t="str">
        <f>IF(男子名簿!AD59="","",男子名簿!AD59)</f>
        <v/>
      </c>
      <c r="AE59" s="133">
        <v>0</v>
      </c>
      <c r="AF59" s="133">
        <v>2</v>
      </c>
      <c r="AG59" s="133" t="str">
        <f>IF(男子名簿!AG59="","",39)</f>
        <v/>
      </c>
      <c r="AH59" s="133" t="str">
        <f>IF(男子名簿!AH59="","",男子名簿!AH59)</f>
        <v/>
      </c>
      <c r="AI59" s="133">
        <v>0</v>
      </c>
      <c r="AJ59" s="133">
        <v>2</v>
      </c>
    </row>
    <row r="60" spans="1:36">
      <c r="A60" s="98"/>
      <c r="B60" s="133" t="str">
        <f>IF(男子名簿!B60="","",男子名簿!B60)</f>
        <v/>
      </c>
      <c r="C60" s="98"/>
      <c r="D60" s="98" t="str">
        <f>IF(男子名簿!D60="","",男子名簿!D60)</f>
        <v/>
      </c>
      <c r="E60" s="133" t="str">
        <f>IF(男子名簿!E60="","",男子名簿!E60)</f>
        <v/>
      </c>
      <c r="F60" s="133" t="str">
        <f>IF(男子名簿!F60="","",男子名簿!F60)</f>
        <v/>
      </c>
      <c r="G60" s="133" t="str">
        <f>IF(男子名簿!G60="","",男子名簿!G60)</f>
        <v/>
      </c>
      <c r="H60" s="133" t="str">
        <f>IF(男子名簿!H60="","",男子名簿!H60)</f>
        <v/>
      </c>
      <c r="I60" s="133" t="str">
        <f>IF(男子名簿!I60="","",男子名簿!I60)</f>
        <v/>
      </c>
      <c r="J60" s="133" t="str">
        <f>IF(男子名簿!J60="","",男子名簿!J60)</f>
        <v/>
      </c>
      <c r="K60" s="133">
        <f>IF(男子名簿!K60="","",男子名簿!K60)</f>
        <v>1</v>
      </c>
      <c r="L60" s="133" t="str">
        <f>IF(男子名簿!L60="","",男子名簿!L60)</f>
        <v/>
      </c>
      <c r="M60" s="193" t="str">
        <f>IF(男子名簿!M60="","",男子名簿!M60)</f>
        <v/>
      </c>
      <c r="N60" s="193" t="str">
        <f>IF(男子名簿!N60="","",男子名簿!N60)</f>
        <v/>
      </c>
      <c r="O60" s="133" t="str">
        <f>IF(男子名簿!O60="","",男子名簿!O60)</f>
        <v>島根</v>
      </c>
      <c r="P60" s="133"/>
      <c r="Q60" s="133" t="str">
        <f>IF(男子名簿!Q60="","",VLOOKUP(男子名簿!Q60,管理者シート!$B$9:$C$44,2,FALSE))</f>
        <v/>
      </c>
      <c r="R60" s="133" t="str">
        <f>IF(男子名簿!R60="","",男子名簿!R60)</f>
        <v/>
      </c>
      <c r="S60" s="133">
        <v>0</v>
      </c>
      <c r="T60" s="133">
        <v>2</v>
      </c>
      <c r="U60" s="133" t="str">
        <f>IF(男子名簿!U60="","",VLOOKUP(男子名簿!U60,管理者シート!$B$9:$C$44,2,FALSE))</f>
        <v/>
      </c>
      <c r="V60" s="133" t="str">
        <f>IF(男子名簿!V60="","",男子名簿!V60)</f>
        <v/>
      </c>
      <c r="W60" s="133">
        <v>0</v>
      </c>
      <c r="X60" s="133">
        <v>2</v>
      </c>
      <c r="Y60" s="133" t="str">
        <f>IF(男子名簿!Y60="","",VLOOKUP(男子名簿!Y60,管理者シート!$B$9:$C$27,2,FALSE))</f>
        <v/>
      </c>
      <c r="Z60" s="133" t="str">
        <f>IF(男子名簿!Z60="","",男子名簿!Z60)</f>
        <v/>
      </c>
      <c r="AA60" s="133">
        <v>0</v>
      </c>
      <c r="AB60" s="133">
        <v>2</v>
      </c>
      <c r="AC60" s="133" t="str">
        <f>IF(男子名簿!AC60="","",38)</f>
        <v/>
      </c>
      <c r="AD60" s="133" t="str">
        <f>IF(男子名簿!AD60="","",男子名簿!AD60)</f>
        <v/>
      </c>
      <c r="AE60" s="133">
        <v>0</v>
      </c>
      <c r="AF60" s="133">
        <v>2</v>
      </c>
      <c r="AG60" s="133" t="str">
        <f>IF(男子名簿!AG60="","",39)</f>
        <v/>
      </c>
      <c r="AH60" s="133" t="str">
        <f>IF(男子名簿!AH60="","",男子名簿!AH60)</f>
        <v/>
      </c>
      <c r="AI60" s="133">
        <v>0</v>
      </c>
      <c r="AJ60" s="133">
        <v>2</v>
      </c>
    </row>
    <row r="61" spans="1:36">
      <c r="A61" s="98"/>
      <c r="B61" s="133" t="str">
        <f>IF(男子名簿!B61="","",男子名簿!B61)</f>
        <v/>
      </c>
      <c r="C61" s="98"/>
      <c r="D61" s="98" t="str">
        <f>IF(男子名簿!D61="","",男子名簿!D61)</f>
        <v/>
      </c>
      <c r="E61" s="133" t="str">
        <f>IF(男子名簿!E61="","",男子名簿!E61)</f>
        <v/>
      </c>
      <c r="F61" s="133" t="str">
        <f>IF(男子名簿!F61="","",男子名簿!F61)</f>
        <v/>
      </c>
      <c r="G61" s="133" t="str">
        <f>IF(男子名簿!G61="","",男子名簿!G61)</f>
        <v/>
      </c>
      <c r="H61" s="133" t="str">
        <f>IF(男子名簿!H61="","",男子名簿!H61)</f>
        <v/>
      </c>
      <c r="I61" s="133" t="str">
        <f>IF(男子名簿!I61="","",男子名簿!I61)</f>
        <v/>
      </c>
      <c r="J61" s="133" t="str">
        <f>IF(男子名簿!J61="","",男子名簿!J61)</f>
        <v/>
      </c>
      <c r="K61" s="133">
        <f>IF(男子名簿!K61="","",男子名簿!K61)</f>
        <v>1</v>
      </c>
      <c r="L61" s="133" t="str">
        <f>IF(男子名簿!L61="","",男子名簿!L61)</f>
        <v/>
      </c>
      <c r="M61" s="193" t="str">
        <f>IF(男子名簿!M61="","",男子名簿!M61)</f>
        <v/>
      </c>
      <c r="N61" s="193" t="str">
        <f>IF(男子名簿!N61="","",男子名簿!N61)</f>
        <v/>
      </c>
      <c r="O61" s="133" t="str">
        <f>IF(男子名簿!O61="","",男子名簿!O61)</f>
        <v>島根</v>
      </c>
      <c r="P61" s="133"/>
      <c r="Q61" s="133" t="str">
        <f>IF(男子名簿!Q61="","",VLOOKUP(男子名簿!Q61,管理者シート!$B$9:$C$44,2,FALSE))</f>
        <v/>
      </c>
      <c r="R61" s="133" t="str">
        <f>IF(男子名簿!R61="","",男子名簿!R61)</f>
        <v/>
      </c>
      <c r="S61" s="133">
        <v>0</v>
      </c>
      <c r="T61" s="133">
        <v>2</v>
      </c>
      <c r="U61" s="133" t="str">
        <f>IF(男子名簿!U61="","",VLOOKUP(男子名簿!U61,管理者シート!$B$9:$C$44,2,FALSE))</f>
        <v/>
      </c>
      <c r="V61" s="133" t="str">
        <f>IF(男子名簿!V61="","",男子名簿!V61)</f>
        <v/>
      </c>
      <c r="W61" s="133">
        <v>0</v>
      </c>
      <c r="X61" s="133">
        <v>2</v>
      </c>
      <c r="Y61" s="133" t="str">
        <f>IF(男子名簿!Y61="","",VLOOKUP(男子名簿!Y61,管理者シート!$B$9:$C$27,2,FALSE))</f>
        <v/>
      </c>
      <c r="Z61" s="133" t="str">
        <f>IF(男子名簿!Z61="","",男子名簿!Z61)</f>
        <v/>
      </c>
      <c r="AA61" s="133">
        <v>0</v>
      </c>
      <c r="AB61" s="133">
        <v>2</v>
      </c>
      <c r="AC61" s="133" t="str">
        <f>IF(男子名簿!AC61="","",38)</f>
        <v/>
      </c>
      <c r="AD61" s="133" t="str">
        <f>IF(男子名簿!AD61="","",男子名簿!AD61)</f>
        <v/>
      </c>
      <c r="AE61" s="133">
        <v>0</v>
      </c>
      <c r="AF61" s="133">
        <v>2</v>
      </c>
      <c r="AG61" s="133" t="str">
        <f>IF(男子名簿!AG61="","",39)</f>
        <v/>
      </c>
      <c r="AH61" s="133" t="str">
        <f>IF(男子名簿!AH61="","",男子名簿!AH61)</f>
        <v/>
      </c>
      <c r="AI61" s="133">
        <v>0</v>
      </c>
      <c r="AJ61" s="133">
        <v>2</v>
      </c>
    </row>
    <row r="62" spans="1:36">
      <c r="A62" s="98"/>
      <c r="B62" s="133" t="str">
        <f>IF(男子名簿!B62="","",男子名簿!B62)</f>
        <v/>
      </c>
      <c r="C62" s="98"/>
      <c r="D62" s="98" t="str">
        <f>IF(男子名簿!D62="","",男子名簿!D62)</f>
        <v/>
      </c>
      <c r="E62" s="133" t="str">
        <f>IF(男子名簿!E62="","",男子名簿!E62)</f>
        <v/>
      </c>
      <c r="F62" s="133" t="str">
        <f>IF(男子名簿!F62="","",男子名簿!F62)</f>
        <v/>
      </c>
      <c r="G62" s="133" t="str">
        <f>IF(男子名簿!G62="","",男子名簿!G62)</f>
        <v/>
      </c>
      <c r="H62" s="133" t="str">
        <f>IF(男子名簿!H62="","",男子名簿!H62)</f>
        <v/>
      </c>
      <c r="I62" s="133" t="str">
        <f>IF(男子名簿!I62="","",男子名簿!I62)</f>
        <v/>
      </c>
      <c r="J62" s="133" t="str">
        <f>IF(男子名簿!J62="","",男子名簿!J62)</f>
        <v/>
      </c>
      <c r="K62" s="133">
        <f>IF(男子名簿!K62="","",男子名簿!K62)</f>
        <v>1</v>
      </c>
      <c r="L62" s="133" t="str">
        <f>IF(男子名簿!L62="","",男子名簿!L62)</f>
        <v/>
      </c>
      <c r="M62" s="193" t="str">
        <f>IF(男子名簿!M62="","",男子名簿!M62)</f>
        <v/>
      </c>
      <c r="N62" s="193" t="str">
        <f>IF(男子名簿!N62="","",男子名簿!N62)</f>
        <v/>
      </c>
      <c r="O62" s="133" t="str">
        <f>IF(男子名簿!O62="","",男子名簿!O62)</f>
        <v>島根</v>
      </c>
      <c r="P62" s="133"/>
      <c r="Q62" s="133" t="str">
        <f>IF(男子名簿!Q62="","",VLOOKUP(男子名簿!Q62,管理者シート!$B$9:$C$44,2,FALSE))</f>
        <v/>
      </c>
      <c r="R62" s="133" t="str">
        <f>IF(男子名簿!R62="","",男子名簿!R62)</f>
        <v/>
      </c>
      <c r="S62" s="133">
        <v>0</v>
      </c>
      <c r="T62" s="133">
        <v>2</v>
      </c>
      <c r="U62" s="133" t="str">
        <f>IF(男子名簿!U62="","",VLOOKUP(男子名簿!U62,管理者シート!$B$9:$C$44,2,FALSE))</f>
        <v/>
      </c>
      <c r="V62" s="133" t="str">
        <f>IF(男子名簿!V62="","",男子名簿!V62)</f>
        <v/>
      </c>
      <c r="W62" s="133">
        <v>0</v>
      </c>
      <c r="X62" s="133">
        <v>2</v>
      </c>
      <c r="Y62" s="133" t="str">
        <f>IF(男子名簿!Y62="","",VLOOKUP(男子名簿!Y62,管理者シート!$B$9:$C$27,2,FALSE))</f>
        <v/>
      </c>
      <c r="Z62" s="133" t="str">
        <f>IF(男子名簿!Z62="","",男子名簿!Z62)</f>
        <v/>
      </c>
      <c r="AA62" s="133">
        <v>0</v>
      </c>
      <c r="AB62" s="133">
        <v>2</v>
      </c>
      <c r="AC62" s="133" t="str">
        <f>IF(男子名簿!AC62="","",38)</f>
        <v/>
      </c>
      <c r="AD62" s="133" t="str">
        <f>IF(男子名簿!AD62="","",男子名簿!AD62)</f>
        <v/>
      </c>
      <c r="AE62" s="133">
        <v>0</v>
      </c>
      <c r="AF62" s="133">
        <v>2</v>
      </c>
      <c r="AG62" s="133" t="str">
        <f>IF(男子名簿!AG62="","",39)</f>
        <v/>
      </c>
      <c r="AH62" s="133" t="str">
        <f>IF(男子名簿!AH62="","",男子名簿!AH62)</f>
        <v/>
      </c>
      <c r="AI62" s="133">
        <v>0</v>
      </c>
      <c r="AJ62" s="133">
        <v>2</v>
      </c>
    </row>
    <row r="63" spans="1:36">
      <c r="A63" s="98"/>
      <c r="B63" s="133" t="str">
        <f>IF(男子名簿!B63="","",男子名簿!B63)</f>
        <v/>
      </c>
      <c r="C63" s="98"/>
      <c r="D63" s="98" t="str">
        <f>IF(男子名簿!D63="","",男子名簿!D63)</f>
        <v/>
      </c>
      <c r="E63" s="133" t="str">
        <f>IF(男子名簿!E63="","",男子名簿!E63)</f>
        <v/>
      </c>
      <c r="F63" s="133" t="str">
        <f>IF(男子名簿!F63="","",男子名簿!F63)</f>
        <v/>
      </c>
      <c r="G63" s="133" t="str">
        <f>IF(男子名簿!G63="","",男子名簿!G63)</f>
        <v/>
      </c>
      <c r="H63" s="133" t="str">
        <f>IF(男子名簿!H63="","",男子名簿!H63)</f>
        <v/>
      </c>
      <c r="I63" s="133" t="str">
        <f>IF(男子名簿!I63="","",男子名簿!I63)</f>
        <v/>
      </c>
      <c r="J63" s="133" t="str">
        <f>IF(男子名簿!J63="","",男子名簿!J63)</f>
        <v/>
      </c>
      <c r="K63" s="133">
        <f>IF(男子名簿!K63="","",男子名簿!K63)</f>
        <v>1</v>
      </c>
      <c r="L63" s="133" t="str">
        <f>IF(男子名簿!L63="","",男子名簿!L63)</f>
        <v/>
      </c>
      <c r="M63" s="193" t="str">
        <f>IF(男子名簿!M63="","",男子名簿!M63)</f>
        <v/>
      </c>
      <c r="N63" s="193" t="str">
        <f>IF(男子名簿!N63="","",男子名簿!N63)</f>
        <v/>
      </c>
      <c r="O63" s="133" t="str">
        <f>IF(男子名簿!O63="","",男子名簿!O63)</f>
        <v>島根</v>
      </c>
      <c r="P63" s="133"/>
      <c r="Q63" s="133" t="str">
        <f>IF(男子名簿!Q63="","",VLOOKUP(男子名簿!Q63,管理者シート!$B$9:$C$44,2,FALSE))</f>
        <v/>
      </c>
      <c r="R63" s="133" t="str">
        <f>IF(男子名簿!R63="","",男子名簿!R63)</f>
        <v/>
      </c>
      <c r="S63" s="133">
        <v>0</v>
      </c>
      <c r="T63" s="133">
        <v>2</v>
      </c>
      <c r="U63" s="133" t="str">
        <f>IF(男子名簿!U63="","",VLOOKUP(男子名簿!U63,管理者シート!$B$9:$C$44,2,FALSE))</f>
        <v/>
      </c>
      <c r="V63" s="133" t="str">
        <f>IF(男子名簿!V63="","",男子名簿!V63)</f>
        <v/>
      </c>
      <c r="W63" s="133">
        <v>0</v>
      </c>
      <c r="X63" s="133">
        <v>2</v>
      </c>
      <c r="Y63" s="133" t="str">
        <f>IF(男子名簿!Y63="","",VLOOKUP(男子名簿!Y63,管理者シート!$B$9:$C$27,2,FALSE))</f>
        <v/>
      </c>
      <c r="Z63" s="133" t="str">
        <f>IF(男子名簿!Z63="","",男子名簿!Z63)</f>
        <v/>
      </c>
      <c r="AA63" s="133">
        <v>0</v>
      </c>
      <c r="AB63" s="133">
        <v>2</v>
      </c>
      <c r="AC63" s="133" t="str">
        <f>IF(男子名簿!AC63="","",38)</f>
        <v/>
      </c>
      <c r="AD63" s="133" t="str">
        <f>IF(男子名簿!AD63="","",男子名簿!AD63)</f>
        <v/>
      </c>
      <c r="AE63" s="133">
        <v>0</v>
      </c>
      <c r="AF63" s="133">
        <v>2</v>
      </c>
      <c r="AG63" s="133" t="str">
        <f>IF(男子名簿!AG63="","",39)</f>
        <v/>
      </c>
      <c r="AH63" s="133" t="str">
        <f>IF(男子名簿!AH63="","",男子名簿!AH63)</f>
        <v/>
      </c>
      <c r="AI63" s="133">
        <v>0</v>
      </c>
      <c r="AJ63" s="133">
        <v>2</v>
      </c>
    </row>
    <row r="64" spans="1:36">
      <c r="A64" s="98"/>
      <c r="B64" s="133" t="str">
        <f>IF(男子名簿!B64="","",男子名簿!B64)</f>
        <v/>
      </c>
      <c r="C64" s="98"/>
      <c r="D64" s="98" t="str">
        <f>IF(男子名簿!D64="","",男子名簿!D64)</f>
        <v/>
      </c>
      <c r="E64" s="133" t="str">
        <f>IF(男子名簿!E64="","",男子名簿!E64)</f>
        <v/>
      </c>
      <c r="F64" s="133" t="str">
        <f>IF(男子名簿!F64="","",男子名簿!F64)</f>
        <v/>
      </c>
      <c r="G64" s="133" t="str">
        <f>IF(男子名簿!G64="","",男子名簿!G64)</f>
        <v/>
      </c>
      <c r="H64" s="133" t="str">
        <f>IF(男子名簿!H64="","",男子名簿!H64)</f>
        <v/>
      </c>
      <c r="I64" s="133" t="str">
        <f>IF(男子名簿!I64="","",男子名簿!I64)</f>
        <v/>
      </c>
      <c r="J64" s="133" t="str">
        <f>IF(男子名簿!J64="","",男子名簿!J64)</f>
        <v/>
      </c>
      <c r="K64" s="133">
        <f>IF(男子名簿!K64="","",男子名簿!K64)</f>
        <v>1</v>
      </c>
      <c r="L64" s="133" t="str">
        <f>IF(男子名簿!L64="","",男子名簿!L64)</f>
        <v/>
      </c>
      <c r="M64" s="193" t="str">
        <f>IF(男子名簿!M64="","",男子名簿!M64)</f>
        <v/>
      </c>
      <c r="N64" s="193" t="str">
        <f>IF(男子名簿!N64="","",男子名簿!N64)</f>
        <v/>
      </c>
      <c r="O64" s="133" t="str">
        <f>IF(男子名簿!O64="","",男子名簿!O64)</f>
        <v>島根</v>
      </c>
      <c r="P64" s="133"/>
      <c r="Q64" s="133" t="str">
        <f>IF(男子名簿!Q64="","",VLOOKUP(男子名簿!Q64,管理者シート!$B$9:$C$44,2,FALSE))</f>
        <v/>
      </c>
      <c r="R64" s="133" t="str">
        <f>IF(男子名簿!R64="","",男子名簿!R64)</f>
        <v/>
      </c>
      <c r="S64" s="133">
        <v>0</v>
      </c>
      <c r="T64" s="133">
        <v>2</v>
      </c>
      <c r="U64" s="133" t="str">
        <f>IF(男子名簿!U64="","",VLOOKUP(男子名簿!U64,管理者シート!$B$9:$C$44,2,FALSE))</f>
        <v/>
      </c>
      <c r="V64" s="133" t="str">
        <f>IF(男子名簿!V64="","",男子名簿!V64)</f>
        <v/>
      </c>
      <c r="W64" s="133">
        <v>0</v>
      </c>
      <c r="X64" s="133">
        <v>2</v>
      </c>
      <c r="Y64" s="133" t="str">
        <f>IF(男子名簿!Y64="","",VLOOKUP(男子名簿!Y64,管理者シート!$B$9:$C$27,2,FALSE))</f>
        <v/>
      </c>
      <c r="Z64" s="133" t="str">
        <f>IF(男子名簿!Z64="","",男子名簿!Z64)</f>
        <v/>
      </c>
      <c r="AA64" s="133">
        <v>0</v>
      </c>
      <c r="AB64" s="133">
        <v>2</v>
      </c>
      <c r="AC64" s="133" t="str">
        <f>IF(男子名簿!AC64="","",38)</f>
        <v/>
      </c>
      <c r="AD64" s="133" t="str">
        <f>IF(男子名簿!AD64="","",男子名簿!AD64)</f>
        <v/>
      </c>
      <c r="AE64" s="133">
        <v>0</v>
      </c>
      <c r="AF64" s="133">
        <v>2</v>
      </c>
      <c r="AG64" s="133" t="str">
        <f>IF(男子名簿!AG64="","",39)</f>
        <v/>
      </c>
      <c r="AH64" s="133" t="str">
        <f>IF(男子名簿!AH64="","",男子名簿!AH64)</f>
        <v/>
      </c>
      <c r="AI64" s="133">
        <v>0</v>
      </c>
      <c r="AJ64" s="133">
        <v>2</v>
      </c>
    </row>
    <row r="65" spans="1:36">
      <c r="A65" s="98"/>
      <c r="B65" s="133" t="str">
        <f>IF(男子名簿!B65="","",男子名簿!B65)</f>
        <v/>
      </c>
      <c r="C65" s="98"/>
      <c r="D65" s="98" t="str">
        <f>IF(男子名簿!D65="","",男子名簿!D65)</f>
        <v/>
      </c>
      <c r="E65" s="133" t="str">
        <f>IF(男子名簿!E65="","",男子名簿!E65)</f>
        <v/>
      </c>
      <c r="F65" s="133" t="str">
        <f>IF(男子名簿!F65="","",男子名簿!F65)</f>
        <v/>
      </c>
      <c r="G65" s="133" t="str">
        <f>IF(男子名簿!G65="","",男子名簿!G65)</f>
        <v/>
      </c>
      <c r="H65" s="133" t="str">
        <f>IF(男子名簿!H65="","",男子名簿!H65)</f>
        <v/>
      </c>
      <c r="I65" s="133" t="str">
        <f>IF(男子名簿!I65="","",男子名簿!I65)</f>
        <v/>
      </c>
      <c r="J65" s="133" t="str">
        <f>IF(男子名簿!J65="","",男子名簿!J65)</f>
        <v/>
      </c>
      <c r="K65" s="133">
        <f>IF(男子名簿!K65="","",男子名簿!K65)</f>
        <v>1</v>
      </c>
      <c r="L65" s="133" t="str">
        <f>IF(男子名簿!L65="","",男子名簿!L65)</f>
        <v/>
      </c>
      <c r="M65" s="193" t="str">
        <f>IF(男子名簿!M65="","",男子名簿!M65)</f>
        <v/>
      </c>
      <c r="N65" s="193" t="str">
        <f>IF(男子名簿!N65="","",男子名簿!N65)</f>
        <v/>
      </c>
      <c r="O65" s="133" t="str">
        <f>IF(男子名簿!O65="","",男子名簿!O65)</f>
        <v>島根</v>
      </c>
      <c r="P65" s="133"/>
      <c r="Q65" s="133" t="str">
        <f>IF(男子名簿!Q65="","",VLOOKUP(男子名簿!Q65,管理者シート!$B$9:$C$44,2,FALSE))</f>
        <v/>
      </c>
      <c r="R65" s="133" t="str">
        <f>IF(男子名簿!R65="","",男子名簿!R65)</f>
        <v/>
      </c>
      <c r="S65" s="133">
        <v>0</v>
      </c>
      <c r="T65" s="133">
        <v>2</v>
      </c>
      <c r="U65" s="133" t="str">
        <f>IF(男子名簿!U65="","",VLOOKUP(男子名簿!U65,管理者シート!$B$9:$C$44,2,FALSE))</f>
        <v/>
      </c>
      <c r="V65" s="133" t="str">
        <f>IF(男子名簿!V65="","",男子名簿!V65)</f>
        <v/>
      </c>
      <c r="W65" s="133">
        <v>0</v>
      </c>
      <c r="X65" s="133">
        <v>2</v>
      </c>
      <c r="Y65" s="133" t="str">
        <f>IF(男子名簿!Y65="","",VLOOKUP(男子名簿!Y65,管理者シート!$B$9:$C$27,2,FALSE))</f>
        <v/>
      </c>
      <c r="Z65" s="133" t="str">
        <f>IF(男子名簿!Z65="","",男子名簿!Z65)</f>
        <v/>
      </c>
      <c r="AA65" s="133">
        <v>0</v>
      </c>
      <c r="AB65" s="133">
        <v>2</v>
      </c>
      <c r="AC65" s="133" t="str">
        <f>IF(男子名簿!AC65="","",38)</f>
        <v/>
      </c>
      <c r="AD65" s="133" t="str">
        <f>IF(男子名簿!AD65="","",男子名簿!AD65)</f>
        <v/>
      </c>
      <c r="AE65" s="133">
        <v>0</v>
      </c>
      <c r="AF65" s="133">
        <v>2</v>
      </c>
      <c r="AG65" s="133" t="str">
        <f>IF(男子名簿!AG65="","",39)</f>
        <v/>
      </c>
      <c r="AH65" s="133" t="str">
        <f>IF(男子名簿!AH65="","",男子名簿!AH65)</f>
        <v/>
      </c>
      <c r="AI65" s="133">
        <v>0</v>
      </c>
      <c r="AJ65" s="133">
        <v>2</v>
      </c>
    </row>
    <row r="66" spans="1:36">
      <c r="A66" s="98"/>
      <c r="B66" s="133" t="str">
        <f>IF(男子名簿!B66="","",男子名簿!B66)</f>
        <v/>
      </c>
      <c r="C66" s="98"/>
      <c r="D66" s="98" t="str">
        <f>IF(男子名簿!D66="","",男子名簿!D66)</f>
        <v/>
      </c>
      <c r="E66" s="133" t="str">
        <f>IF(男子名簿!E66="","",男子名簿!E66)</f>
        <v/>
      </c>
      <c r="F66" s="133" t="str">
        <f>IF(男子名簿!F66="","",男子名簿!F66)</f>
        <v/>
      </c>
      <c r="G66" s="133" t="str">
        <f>IF(男子名簿!G66="","",男子名簿!G66)</f>
        <v/>
      </c>
      <c r="H66" s="133" t="str">
        <f>IF(男子名簿!H66="","",男子名簿!H66)</f>
        <v/>
      </c>
      <c r="I66" s="133" t="str">
        <f>IF(男子名簿!I66="","",男子名簿!I66)</f>
        <v/>
      </c>
      <c r="J66" s="133" t="str">
        <f>IF(男子名簿!J66="","",男子名簿!J66)</f>
        <v/>
      </c>
      <c r="K66" s="133">
        <f>IF(男子名簿!K66="","",男子名簿!K66)</f>
        <v>1</v>
      </c>
      <c r="L66" s="133" t="str">
        <f>IF(男子名簿!L66="","",男子名簿!L66)</f>
        <v/>
      </c>
      <c r="M66" s="193" t="str">
        <f>IF(男子名簿!M66="","",男子名簿!M66)</f>
        <v/>
      </c>
      <c r="N66" s="193" t="str">
        <f>IF(男子名簿!N66="","",男子名簿!N66)</f>
        <v/>
      </c>
      <c r="O66" s="133" t="str">
        <f>IF(男子名簿!O66="","",男子名簿!O66)</f>
        <v>島根</v>
      </c>
      <c r="P66" s="133"/>
      <c r="Q66" s="133" t="str">
        <f>IF(男子名簿!Q66="","",VLOOKUP(男子名簿!Q66,管理者シート!$B$9:$C$44,2,FALSE))</f>
        <v/>
      </c>
      <c r="R66" s="133" t="str">
        <f>IF(男子名簿!R66="","",男子名簿!R66)</f>
        <v/>
      </c>
      <c r="S66" s="133">
        <v>0</v>
      </c>
      <c r="T66" s="133">
        <v>2</v>
      </c>
      <c r="U66" s="133" t="str">
        <f>IF(男子名簿!U66="","",VLOOKUP(男子名簿!U66,管理者シート!$B$9:$C$44,2,FALSE))</f>
        <v/>
      </c>
      <c r="V66" s="133" t="str">
        <f>IF(男子名簿!V66="","",男子名簿!V66)</f>
        <v/>
      </c>
      <c r="W66" s="133">
        <v>0</v>
      </c>
      <c r="X66" s="133">
        <v>2</v>
      </c>
      <c r="Y66" s="133" t="str">
        <f>IF(男子名簿!Y66="","",VLOOKUP(男子名簿!Y66,管理者シート!$B$9:$C$27,2,FALSE))</f>
        <v/>
      </c>
      <c r="Z66" s="133" t="str">
        <f>IF(男子名簿!Z66="","",男子名簿!Z66)</f>
        <v/>
      </c>
      <c r="AA66" s="133">
        <v>0</v>
      </c>
      <c r="AB66" s="133">
        <v>2</v>
      </c>
      <c r="AC66" s="133" t="str">
        <f>IF(男子名簿!AC66="","",38)</f>
        <v/>
      </c>
      <c r="AD66" s="133" t="str">
        <f>IF(男子名簿!AD66="","",男子名簿!AD66)</f>
        <v/>
      </c>
      <c r="AE66" s="133">
        <v>0</v>
      </c>
      <c r="AF66" s="133">
        <v>2</v>
      </c>
      <c r="AG66" s="133" t="str">
        <f>IF(男子名簿!AG66="","",39)</f>
        <v/>
      </c>
      <c r="AH66" s="133" t="str">
        <f>IF(男子名簿!AH66="","",男子名簿!AH66)</f>
        <v/>
      </c>
      <c r="AI66" s="133">
        <v>0</v>
      </c>
      <c r="AJ66" s="133">
        <v>2</v>
      </c>
    </row>
    <row r="67" spans="1:36">
      <c r="A67" s="98"/>
      <c r="B67" s="133" t="str">
        <f>IF(男子名簿!B67="","",男子名簿!B67)</f>
        <v/>
      </c>
      <c r="C67" s="98"/>
      <c r="D67" s="98" t="str">
        <f>IF(男子名簿!D67="","",男子名簿!D67)</f>
        <v/>
      </c>
      <c r="E67" s="133" t="str">
        <f>IF(男子名簿!E67="","",男子名簿!E67)</f>
        <v/>
      </c>
      <c r="F67" s="133" t="str">
        <f>IF(男子名簿!F67="","",男子名簿!F67)</f>
        <v/>
      </c>
      <c r="G67" s="133" t="str">
        <f>IF(男子名簿!G67="","",男子名簿!G67)</f>
        <v/>
      </c>
      <c r="H67" s="133" t="str">
        <f>IF(男子名簿!H67="","",男子名簿!H67)</f>
        <v/>
      </c>
      <c r="I67" s="133" t="str">
        <f>IF(男子名簿!I67="","",男子名簿!I67)</f>
        <v/>
      </c>
      <c r="J67" s="133" t="str">
        <f>IF(男子名簿!J67="","",男子名簿!J67)</f>
        <v/>
      </c>
      <c r="K67" s="133">
        <f>IF(男子名簿!K67="","",男子名簿!K67)</f>
        <v>1</v>
      </c>
      <c r="L67" s="133" t="str">
        <f>IF(男子名簿!L67="","",男子名簿!L67)</f>
        <v/>
      </c>
      <c r="M67" s="193" t="str">
        <f>IF(男子名簿!M67="","",男子名簿!M67)</f>
        <v/>
      </c>
      <c r="N67" s="193" t="str">
        <f>IF(男子名簿!N67="","",男子名簿!N67)</f>
        <v/>
      </c>
      <c r="O67" s="133" t="str">
        <f>IF(男子名簿!O67="","",男子名簿!O67)</f>
        <v>島根</v>
      </c>
      <c r="P67" s="133"/>
      <c r="Q67" s="133" t="str">
        <f>IF(男子名簿!Q67="","",VLOOKUP(男子名簿!Q67,管理者シート!$B$9:$C$44,2,FALSE))</f>
        <v/>
      </c>
      <c r="R67" s="133" t="str">
        <f>IF(男子名簿!R67="","",男子名簿!R67)</f>
        <v/>
      </c>
      <c r="S67" s="133">
        <v>0</v>
      </c>
      <c r="T67" s="133">
        <v>2</v>
      </c>
      <c r="U67" s="133" t="str">
        <f>IF(男子名簿!U67="","",VLOOKUP(男子名簿!U67,管理者シート!$B$9:$C$44,2,FALSE))</f>
        <v/>
      </c>
      <c r="V67" s="133" t="str">
        <f>IF(男子名簿!V67="","",男子名簿!V67)</f>
        <v/>
      </c>
      <c r="W67" s="133">
        <v>0</v>
      </c>
      <c r="X67" s="133">
        <v>2</v>
      </c>
      <c r="Y67" s="133" t="str">
        <f>IF(男子名簿!Y67="","",VLOOKUP(男子名簿!Y67,管理者シート!$B$9:$C$27,2,FALSE))</f>
        <v/>
      </c>
      <c r="Z67" s="133" t="str">
        <f>IF(男子名簿!Z67="","",男子名簿!Z67)</f>
        <v/>
      </c>
      <c r="AA67" s="133">
        <v>0</v>
      </c>
      <c r="AB67" s="133">
        <v>2</v>
      </c>
      <c r="AC67" s="133" t="str">
        <f>IF(男子名簿!AC67="","",38)</f>
        <v/>
      </c>
      <c r="AD67" s="133" t="str">
        <f>IF(男子名簿!AD67="","",男子名簿!AD67)</f>
        <v/>
      </c>
      <c r="AE67" s="133">
        <v>0</v>
      </c>
      <c r="AF67" s="133">
        <v>2</v>
      </c>
      <c r="AG67" s="133" t="str">
        <f>IF(男子名簿!AG67="","",39)</f>
        <v/>
      </c>
      <c r="AH67" s="133" t="str">
        <f>IF(男子名簿!AH67="","",男子名簿!AH67)</f>
        <v/>
      </c>
      <c r="AI67" s="133">
        <v>0</v>
      </c>
      <c r="AJ67" s="133">
        <v>2</v>
      </c>
    </row>
    <row r="68" spans="1:36">
      <c r="A68" s="98"/>
      <c r="B68" s="133" t="str">
        <f>IF(男子名簿!B68="","",男子名簿!B68)</f>
        <v/>
      </c>
      <c r="C68" s="98"/>
      <c r="D68" s="98" t="str">
        <f>IF(男子名簿!D68="","",男子名簿!D68)</f>
        <v/>
      </c>
      <c r="E68" s="133" t="str">
        <f>IF(男子名簿!E68="","",男子名簿!E68)</f>
        <v/>
      </c>
      <c r="F68" s="133" t="str">
        <f>IF(男子名簿!F68="","",男子名簿!F68)</f>
        <v/>
      </c>
      <c r="G68" s="133" t="str">
        <f>IF(男子名簿!G68="","",男子名簿!G68)</f>
        <v/>
      </c>
      <c r="H68" s="133" t="str">
        <f>IF(男子名簿!H68="","",男子名簿!H68)</f>
        <v/>
      </c>
      <c r="I68" s="133" t="str">
        <f>IF(男子名簿!I68="","",男子名簿!I68)</f>
        <v/>
      </c>
      <c r="J68" s="133" t="str">
        <f>IF(男子名簿!J68="","",男子名簿!J68)</f>
        <v/>
      </c>
      <c r="K68" s="133">
        <f>IF(男子名簿!K68="","",男子名簿!K68)</f>
        <v>1</v>
      </c>
      <c r="L68" s="133" t="str">
        <f>IF(男子名簿!L68="","",男子名簿!L68)</f>
        <v/>
      </c>
      <c r="M68" s="193" t="str">
        <f>IF(男子名簿!M68="","",男子名簿!M68)</f>
        <v/>
      </c>
      <c r="N68" s="193" t="str">
        <f>IF(男子名簿!N68="","",男子名簿!N68)</f>
        <v/>
      </c>
      <c r="O68" s="133" t="str">
        <f>IF(男子名簿!O68="","",男子名簿!O68)</f>
        <v>島根</v>
      </c>
      <c r="P68" s="133"/>
      <c r="Q68" s="133" t="str">
        <f>IF(男子名簿!Q68="","",VLOOKUP(男子名簿!Q68,管理者シート!$B$9:$C$44,2,FALSE))</f>
        <v/>
      </c>
      <c r="R68" s="133" t="str">
        <f>IF(男子名簿!R68="","",男子名簿!R68)</f>
        <v/>
      </c>
      <c r="S68" s="133">
        <v>0</v>
      </c>
      <c r="T68" s="133">
        <v>2</v>
      </c>
      <c r="U68" s="133" t="str">
        <f>IF(男子名簿!U68="","",VLOOKUP(男子名簿!U68,管理者シート!$B$9:$C$44,2,FALSE))</f>
        <v/>
      </c>
      <c r="V68" s="133" t="str">
        <f>IF(男子名簿!V68="","",男子名簿!V68)</f>
        <v/>
      </c>
      <c r="W68" s="133">
        <v>0</v>
      </c>
      <c r="X68" s="133">
        <v>2</v>
      </c>
      <c r="Y68" s="133" t="str">
        <f>IF(男子名簿!Y68="","",VLOOKUP(男子名簿!Y68,管理者シート!$B$9:$C$27,2,FALSE))</f>
        <v/>
      </c>
      <c r="Z68" s="133" t="str">
        <f>IF(男子名簿!Z68="","",男子名簿!Z68)</f>
        <v/>
      </c>
      <c r="AA68" s="133">
        <v>0</v>
      </c>
      <c r="AB68" s="133">
        <v>2</v>
      </c>
      <c r="AC68" s="133" t="str">
        <f>IF(男子名簿!AC68="","",38)</f>
        <v/>
      </c>
      <c r="AD68" s="133" t="str">
        <f>IF(男子名簿!AD68="","",男子名簿!AD68)</f>
        <v/>
      </c>
      <c r="AE68" s="133">
        <v>0</v>
      </c>
      <c r="AF68" s="133">
        <v>2</v>
      </c>
      <c r="AG68" s="133" t="str">
        <f>IF(男子名簿!AG68="","",39)</f>
        <v/>
      </c>
      <c r="AH68" s="133" t="str">
        <f>IF(男子名簿!AH68="","",男子名簿!AH68)</f>
        <v/>
      </c>
      <c r="AI68" s="133">
        <v>0</v>
      </c>
      <c r="AJ68" s="133">
        <v>2</v>
      </c>
    </row>
    <row r="69" spans="1:36">
      <c r="A69" s="98"/>
      <c r="B69" s="133" t="str">
        <f>IF(男子名簿!B69="","",男子名簿!B69)</f>
        <v/>
      </c>
      <c r="C69" s="98"/>
      <c r="D69" s="98" t="str">
        <f>IF(男子名簿!D69="","",男子名簿!D69)</f>
        <v/>
      </c>
      <c r="E69" s="133" t="str">
        <f>IF(男子名簿!E69="","",男子名簿!E69)</f>
        <v/>
      </c>
      <c r="F69" s="133" t="str">
        <f>IF(男子名簿!F69="","",男子名簿!F69)</f>
        <v/>
      </c>
      <c r="G69" s="133" t="str">
        <f>IF(男子名簿!G69="","",男子名簿!G69)</f>
        <v/>
      </c>
      <c r="H69" s="133" t="str">
        <f>IF(男子名簿!H69="","",男子名簿!H69)</f>
        <v/>
      </c>
      <c r="I69" s="133" t="str">
        <f>IF(男子名簿!I69="","",男子名簿!I69)</f>
        <v/>
      </c>
      <c r="J69" s="133" t="str">
        <f>IF(男子名簿!J69="","",男子名簿!J69)</f>
        <v/>
      </c>
      <c r="K69" s="133">
        <f>IF(男子名簿!K69="","",男子名簿!K69)</f>
        <v>1</v>
      </c>
      <c r="L69" s="133" t="str">
        <f>IF(男子名簿!L69="","",男子名簿!L69)</f>
        <v/>
      </c>
      <c r="M69" s="193" t="str">
        <f>IF(男子名簿!M69="","",男子名簿!M69)</f>
        <v/>
      </c>
      <c r="N69" s="193" t="str">
        <f>IF(男子名簿!N69="","",男子名簿!N69)</f>
        <v/>
      </c>
      <c r="O69" s="133" t="str">
        <f>IF(男子名簿!O69="","",男子名簿!O69)</f>
        <v>島根</v>
      </c>
      <c r="P69" s="133"/>
      <c r="Q69" s="133" t="str">
        <f>IF(男子名簿!Q69="","",VLOOKUP(男子名簿!Q69,管理者シート!$B$9:$C$44,2,FALSE))</f>
        <v/>
      </c>
      <c r="R69" s="133" t="str">
        <f>IF(男子名簿!R69="","",男子名簿!R69)</f>
        <v/>
      </c>
      <c r="S69" s="133">
        <v>0</v>
      </c>
      <c r="T69" s="133">
        <v>2</v>
      </c>
      <c r="U69" s="133" t="str">
        <f>IF(男子名簿!U69="","",VLOOKUP(男子名簿!U69,管理者シート!$B$9:$C$44,2,FALSE))</f>
        <v/>
      </c>
      <c r="V69" s="133" t="str">
        <f>IF(男子名簿!V69="","",男子名簿!V69)</f>
        <v/>
      </c>
      <c r="W69" s="133">
        <v>0</v>
      </c>
      <c r="X69" s="133">
        <v>2</v>
      </c>
      <c r="Y69" s="133" t="str">
        <f>IF(男子名簿!Y69="","",VLOOKUP(男子名簿!Y69,管理者シート!$B$9:$C$27,2,FALSE))</f>
        <v/>
      </c>
      <c r="Z69" s="133" t="str">
        <f>IF(男子名簿!Z69="","",男子名簿!Z69)</f>
        <v/>
      </c>
      <c r="AA69" s="133">
        <v>0</v>
      </c>
      <c r="AB69" s="133">
        <v>2</v>
      </c>
      <c r="AC69" s="133" t="str">
        <f>IF(男子名簿!AC69="","",38)</f>
        <v/>
      </c>
      <c r="AD69" s="133" t="str">
        <f>IF(男子名簿!AD69="","",男子名簿!AD69)</f>
        <v/>
      </c>
      <c r="AE69" s="133">
        <v>0</v>
      </c>
      <c r="AF69" s="133">
        <v>2</v>
      </c>
      <c r="AG69" s="133" t="str">
        <f>IF(男子名簿!AG69="","",39)</f>
        <v/>
      </c>
      <c r="AH69" s="133" t="str">
        <f>IF(男子名簿!AH69="","",男子名簿!AH69)</f>
        <v/>
      </c>
      <c r="AI69" s="133">
        <v>0</v>
      </c>
      <c r="AJ69" s="133">
        <v>2</v>
      </c>
    </row>
    <row r="70" spans="1:36">
      <c r="A70" s="98"/>
      <c r="B70" s="133" t="str">
        <f>IF(男子名簿!B70="","",男子名簿!B70)</f>
        <v/>
      </c>
      <c r="C70" s="98"/>
      <c r="D70" s="98" t="str">
        <f>IF(男子名簿!D70="","",男子名簿!D70)</f>
        <v/>
      </c>
      <c r="E70" s="133" t="str">
        <f>IF(男子名簿!E70="","",男子名簿!E70)</f>
        <v/>
      </c>
      <c r="F70" s="133" t="str">
        <f>IF(男子名簿!F70="","",男子名簿!F70)</f>
        <v/>
      </c>
      <c r="G70" s="133" t="str">
        <f>IF(男子名簿!G70="","",男子名簿!G70)</f>
        <v/>
      </c>
      <c r="H70" s="133" t="str">
        <f>IF(男子名簿!H70="","",男子名簿!H70)</f>
        <v/>
      </c>
      <c r="I70" s="133" t="str">
        <f>IF(男子名簿!I70="","",男子名簿!I70)</f>
        <v/>
      </c>
      <c r="J70" s="133" t="str">
        <f>IF(男子名簿!J70="","",男子名簿!J70)</f>
        <v/>
      </c>
      <c r="K70" s="133">
        <f>IF(男子名簿!K70="","",男子名簿!K70)</f>
        <v>1</v>
      </c>
      <c r="L70" s="133" t="str">
        <f>IF(男子名簿!L70="","",男子名簿!L70)</f>
        <v/>
      </c>
      <c r="M70" s="193" t="str">
        <f>IF(男子名簿!M70="","",男子名簿!M70)</f>
        <v/>
      </c>
      <c r="N70" s="193" t="str">
        <f>IF(男子名簿!N70="","",男子名簿!N70)</f>
        <v/>
      </c>
      <c r="O70" s="133" t="str">
        <f>IF(男子名簿!O70="","",男子名簿!O70)</f>
        <v>島根</v>
      </c>
      <c r="P70" s="133"/>
      <c r="Q70" s="133" t="str">
        <f>IF(男子名簿!Q70="","",VLOOKUP(男子名簿!Q70,管理者シート!$B$9:$C$44,2,FALSE))</f>
        <v/>
      </c>
      <c r="R70" s="133" t="str">
        <f>IF(男子名簿!R70="","",男子名簿!R70)</f>
        <v/>
      </c>
      <c r="S70" s="133">
        <v>0</v>
      </c>
      <c r="T70" s="133">
        <v>2</v>
      </c>
      <c r="U70" s="133" t="str">
        <f>IF(男子名簿!U70="","",VLOOKUP(男子名簿!U70,管理者シート!$B$9:$C$44,2,FALSE))</f>
        <v/>
      </c>
      <c r="V70" s="133" t="str">
        <f>IF(男子名簿!V70="","",男子名簿!V70)</f>
        <v/>
      </c>
      <c r="W70" s="133">
        <v>0</v>
      </c>
      <c r="X70" s="133">
        <v>2</v>
      </c>
      <c r="Y70" s="133" t="str">
        <f>IF(男子名簿!Y70="","",VLOOKUP(男子名簿!Y70,管理者シート!$B$9:$C$27,2,FALSE))</f>
        <v/>
      </c>
      <c r="Z70" s="133" t="str">
        <f>IF(男子名簿!Z70="","",男子名簿!Z70)</f>
        <v/>
      </c>
      <c r="AA70" s="133">
        <v>0</v>
      </c>
      <c r="AB70" s="133">
        <v>2</v>
      </c>
      <c r="AC70" s="133" t="str">
        <f>IF(男子名簿!AC70="","",38)</f>
        <v/>
      </c>
      <c r="AD70" s="133" t="str">
        <f>IF(男子名簿!AD70="","",男子名簿!AD70)</f>
        <v/>
      </c>
      <c r="AE70" s="133">
        <v>0</v>
      </c>
      <c r="AF70" s="133">
        <v>2</v>
      </c>
      <c r="AG70" s="133" t="str">
        <f>IF(男子名簿!AG70="","",39)</f>
        <v/>
      </c>
      <c r="AH70" s="133" t="str">
        <f>IF(男子名簿!AH70="","",男子名簿!AH70)</f>
        <v/>
      </c>
      <c r="AI70" s="133">
        <v>0</v>
      </c>
      <c r="AJ70" s="133">
        <v>2</v>
      </c>
    </row>
    <row r="71" spans="1:36">
      <c r="A71" s="98"/>
      <c r="B71" s="133" t="str">
        <f>IF(男子名簿!B71="","",男子名簿!B71)</f>
        <v/>
      </c>
      <c r="C71" s="98"/>
      <c r="D71" s="98" t="str">
        <f>IF(男子名簿!D71="","",男子名簿!D71)</f>
        <v/>
      </c>
      <c r="E71" s="133" t="str">
        <f>IF(男子名簿!E71="","",男子名簿!E71)</f>
        <v/>
      </c>
      <c r="F71" s="133" t="str">
        <f>IF(男子名簿!F71="","",男子名簿!F71)</f>
        <v/>
      </c>
      <c r="G71" s="133" t="str">
        <f>IF(男子名簿!G71="","",男子名簿!G71)</f>
        <v/>
      </c>
      <c r="H71" s="133" t="str">
        <f>IF(男子名簿!H71="","",男子名簿!H71)</f>
        <v/>
      </c>
      <c r="I71" s="133" t="str">
        <f>IF(男子名簿!I71="","",男子名簿!I71)</f>
        <v/>
      </c>
      <c r="J71" s="133" t="str">
        <f>IF(男子名簿!J71="","",男子名簿!J71)</f>
        <v/>
      </c>
      <c r="K71" s="133">
        <f>IF(男子名簿!K71="","",男子名簿!K71)</f>
        <v>1</v>
      </c>
      <c r="L71" s="133" t="str">
        <f>IF(男子名簿!L71="","",男子名簿!L71)</f>
        <v/>
      </c>
      <c r="M71" s="193" t="str">
        <f>IF(男子名簿!M71="","",男子名簿!M71)</f>
        <v/>
      </c>
      <c r="N71" s="193" t="str">
        <f>IF(男子名簿!N71="","",男子名簿!N71)</f>
        <v/>
      </c>
      <c r="O71" s="133" t="str">
        <f>IF(男子名簿!O71="","",男子名簿!O71)</f>
        <v>島根</v>
      </c>
      <c r="P71" s="133"/>
      <c r="Q71" s="133" t="str">
        <f>IF(男子名簿!Q71="","",VLOOKUP(男子名簿!Q71,管理者シート!$B$9:$C$44,2,FALSE))</f>
        <v/>
      </c>
      <c r="R71" s="133" t="str">
        <f>IF(男子名簿!R71="","",男子名簿!R71)</f>
        <v/>
      </c>
      <c r="S71" s="133">
        <v>0</v>
      </c>
      <c r="T71" s="133">
        <v>2</v>
      </c>
      <c r="U71" s="133" t="str">
        <f>IF(男子名簿!U71="","",VLOOKUP(男子名簿!U71,管理者シート!$B$9:$C$44,2,FALSE))</f>
        <v/>
      </c>
      <c r="V71" s="133" t="str">
        <f>IF(男子名簿!V71="","",男子名簿!V71)</f>
        <v/>
      </c>
      <c r="W71" s="133">
        <v>0</v>
      </c>
      <c r="X71" s="133">
        <v>2</v>
      </c>
      <c r="Y71" s="133" t="str">
        <f>IF(男子名簿!Y71="","",VLOOKUP(男子名簿!Y71,管理者シート!$B$9:$C$27,2,FALSE))</f>
        <v/>
      </c>
      <c r="Z71" s="133" t="str">
        <f>IF(男子名簿!Z71="","",男子名簿!Z71)</f>
        <v/>
      </c>
      <c r="AA71" s="133">
        <v>0</v>
      </c>
      <c r="AB71" s="133">
        <v>2</v>
      </c>
      <c r="AC71" s="133" t="str">
        <f>IF(男子名簿!AC71="","",38)</f>
        <v/>
      </c>
      <c r="AD71" s="133" t="str">
        <f>IF(男子名簿!AD71="","",男子名簿!AD71)</f>
        <v/>
      </c>
      <c r="AE71" s="133">
        <v>0</v>
      </c>
      <c r="AF71" s="133">
        <v>2</v>
      </c>
      <c r="AG71" s="133" t="str">
        <f>IF(男子名簿!AG71="","",39)</f>
        <v/>
      </c>
      <c r="AH71" s="133" t="str">
        <f>IF(男子名簿!AH71="","",男子名簿!AH71)</f>
        <v/>
      </c>
      <c r="AI71" s="133">
        <v>0</v>
      </c>
      <c r="AJ71" s="133">
        <v>2</v>
      </c>
    </row>
    <row r="72" spans="1:36">
      <c r="A72" s="98"/>
      <c r="B72" s="133" t="str">
        <f>IF(男子名簿!B72="","",男子名簿!B72)</f>
        <v/>
      </c>
      <c r="C72" s="98"/>
      <c r="D72" s="98" t="str">
        <f>IF(男子名簿!D72="","",男子名簿!D72)</f>
        <v/>
      </c>
      <c r="E72" s="133" t="str">
        <f>IF(男子名簿!E72="","",男子名簿!E72)</f>
        <v/>
      </c>
      <c r="F72" s="133" t="str">
        <f>IF(男子名簿!F72="","",男子名簿!F72)</f>
        <v/>
      </c>
      <c r="G72" s="133" t="str">
        <f>IF(男子名簿!G72="","",男子名簿!G72)</f>
        <v/>
      </c>
      <c r="H72" s="133" t="str">
        <f>IF(男子名簿!H72="","",男子名簿!H72)</f>
        <v/>
      </c>
      <c r="I72" s="133" t="str">
        <f>IF(男子名簿!I72="","",男子名簿!I72)</f>
        <v/>
      </c>
      <c r="J72" s="133" t="str">
        <f>IF(男子名簿!J72="","",男子名簿!J72)</f>
        <v/>
      </c>
      <c r="K72" s="133">
        <f>IF(男子名簿!K72="","",男子名簿!K72)</f>
        <v>1</v>
      </c>
      <c r="L72" s="133" t="str">
        <f>IF(男子名簿!L72="","",男子名簿!L72)</f>
        <v/>
      </c>
      <c r="M72" s="193" t="str">
        <f>IF(男子名簿!M72="","",男子名簿!M72)</f>
        <v/>
      </c>
      <c r="N72" s="193" t="str">
        <f>IF(男子名簿!N72="","",男子名簿!N72)</f>
        <v/>
      </c>
      <c r="O72" s="133" t="str">
        <f>IF(男子名簿!O72="","",男子名簿!O72)</f>
        <v>島根</v>
      </c>
      <c r="P72" s="133"/>
      <c r="Q72" s="133" t="str">
        <f>IF(男子名簿!Q72="","",VLOOKUP(男子名簿!Q72,管理者シート!$B$9:$C$44,2,FALSE))</f>
        <v/>
      </c>
      <c r="R72" s="133" t="str">
        <f>IF(男子名簿!R72="","",男子名簿!R72)</f>
        <v/>
      </c>
      <c r="S72" s="133">
        <v>0</v>
      </c>
      <c r="T72" s="133">
        <v>2</v>
      </c>
      <c r="U72" s="133" t="str">
        <f>IF(男子名簿!U72="","",VLOOKUP(男子名簿!U72,管理者シート!$B$9:$C$44,2,FALSE))</f>
        <v/>
      </c>
      <c r="V72" s="133" t="str">
        <f>IF(男子名簿!V72="","",男子名簿!V72)</f>
        <v/>
      </c>
      <c r="W72" s="133">
        <v>0</v>
      </c>
      <c r="X72" s="133">
        <v>2</v>
      </c>
      <c r="Y72" s="133" t="str">
        <f>IF(男子名簿!Y72="","",VLOOKUP(男子名簿!Y72,管理者シート!$B$9:$C$27,2,FALSE))</f>
        <v/>
      </c>
      <c r="Z72" s="133" t="str">
        <f>IF(男子名簿!Z72="","",男子名簿!Z72)</f>
        <v/>
      </c>
      <c r="AA72" s="133">
        <v>0</v>
      </c>
      <c r="AB72" s="133">
        <v>2</v>
      </c>
      <c r="AC72" s="133" t="str">
        <f>IF(男子名簿!AC72="","",38)</f>
        <v/>
      </c>
      <c r="AD72" s="133" t="str">
        <f>IF(男子名簿!AD72="","",男子名簿!AD72)</f>
        <v/>
      </c>
      <c r="AE72" s="133">
        <v>0</v>
      </c>
      <c r="AF72" s="133">
        <v>2</v>
      </c>
      <c r="AG72" s="133" t="str">
        <f>IF(男子名簿!AG72="","",39)</f>
        <v/>
      </c>
      <c r="AH72" s="133" t="str">
        <f>IF(男子名簿!AH72="","",男子名簿!AH72)</f>
        <v/>
      </c>
      <c r="AI72" s="133">
        <v>0</v>
      </c>
      <c r="AJ72" s="133">
        <v>2</v>
      </c>
    </row>
    <row r="73" spans="1:36">
      <c r="A73" s="98"/>
      <c r="B73" s="133" t="str">
        <f>IF(男子名簿!B73="","",男子名簿!B73)</f>
        <v/>
      </c>
      <c r="C73" s="98"/>
      <c r="D73" s="98" t="str">
        <f>IF(男子名簿!D73="","",男子名簿!D73)</f>
        <v/>
      </c>
      <c r="E73" s="133" t="str">
        <f>IF(男子名簿!E73="","",男子名簿!E73)</f>
        <v/>
      </c>
      <c r="F73" s="133" t="str">
        <f>IF(男子名簿!F73="","",男子名簿!F73)</f>
        <v/>
      </c>
      <c r="G73" s="133" t="str">
        <f>IF(男子名簿!G73="","",男子名簿!G73)</f>
        <v/>
      </c>
      <c r="H73" s="133" t="str">
        <f>IF(男子名簿!H73="","",男子名簿!H73)</f>
        <v/>
      </c>
      <c r="I73" s="133" t="str">
        <f>IF(男子名簿!I73="","",男子名簿!I73)</f>
        <v/>
      </c>
      <c r="J73" s="133" t="str">
        <f>IF(男子名簿!J73="","",男子名簿!J73)</f>
        <v/>
      </c>
      <c r="K73" s="133">
        <f>IF(男子名簿!K73="","",男子名簿!K73)</f>
        <v>1</v>
      </c>
      <c r="L73" s="133" t="str">
        <f>IF(男子名簿!L73="","",男子名簿!L73)</f>
        <v/>
      </c>
      <c r="M73" s="193" t="str">
        <f>IF(男子名簿!M73="","",男子名簿!M73)</f>
        <v/>
      </c>
      <c r="N73" s="193" t="str">
        <f>IF(男子名簿!N73="","",男子名簿!N73)</f>
        <v/>
      </c>
      <c r="O73" s="133" t="str">
        <f>IF(男子名簿!O73="","",男子名簿!O73)</f>
        <v>島根</v>
      </c>
      <c r="P73" s="133"/>
      <c r="Q73" s="133" t="str">
        <f>IF(男子名簿!Q73="","",VLOOKUP(男子名簿!Q73,管理者シート!$B$9:$C$44,2,FALSE))</f>
        <v/>
      </c>
      <c r="R73" s="133" t="str">
        <f>IF(男子名簿!R73="","",男子名簿!R73)</f>
        <v/>
      </c>
      <c r="S73" s="133">
        <v>0</v>
      </c>
      <c r="T73" s="133">
        <v>2</v>
      </c>
      <c r="U73" s="133" t="str">
        <f>IF(男子名簿!U73="","",VLOOKUP(男子名簿!U73,管理者シート!$B$9:$C$44,2,FALSE))</f>
        <v/>
      </c>
      <c r="V73" s="133" t="str">
        <f>IF(男子名簿!V73="","",男子名簿!V73)</f>
        <v/>
      </c>
      <c r="W73" s="133">
        <v>0</v>
      </c>
      <c r="X73" s="133">
        <v>2</v>
      </c>
      <c r="Y73" s="133" t="str">
        <f>IF(男子名簿!Y73="","",VLOOKUP(男子名簿!Y73,管理者シート!$B$9:$C$27,2,FALSE))</f>
        <v/>
      </c>
      <c r="Z73" s="133" t="str">
        <f>IF(男子名簿!Z73="","",男子名簿!Z73)</f>
        <v/>
      </c>
      <c r="AA73" s="133">
        <v>0</v>
      </c>
      <c r="AB73" s="133">
        <v>2</v>
      </c>
      <c r="AC73" s="133" t="str">
        <f>IF(男子名簿!AC73="","",38)</f>
        <v/>
      </c>
      <c r="AD73" s="133" t="str">
        <f>IF(男子名簿!AD73="","",男子名簿!AD73)</f>
        <v/>
      </c>
      <c r="AE73" s="133">
        <v>0</v>
      </c>
      <c r="AF73" s="133">
        <v>2</v>
      </c>
      <c r="AG73" s="133" t="str">
        <f>IF(男子名簿!AG73="","",39)</f>
        <v/>
      </c>
      <c r="AH73" s="133" t="str">
        <f>IF(男子名簿!AH73="","",男子名簿!AH73)</f>
        <v/>
      </c>
      <c r="AI73" s="133">
        <v>0</v>
      </c>
      <c r="AJ73" s="133">
        <v>2</v>
      </c>
    </row>
    <row r="74" spans="1:36">
      <c r="A74" s="98"/>
      <c r="B74" s="133" t="str">
        <f>IF(男子名簿!B74="","",男子名簿!B74)</f>
        <v/>
      </c>
      <c r="C74" s="98"/>
      <c r="D74" s="98" t="str">
        <f>IF(男子名簿!D74="","",男子名簿!D74)</f>
        <v/>
      </c>
      <c r="E74" s="133" t="str">
        <f>IF(男子名簿!E74="","",男子名簿!E74)</f>
        <v/>
      </c>
      <c r="F74" s="133" t="str">
        <f>IF(男子名簿!F74="","",男子名簿!F74)</f>
        <v/>
      </c>
      <c r="G74" s="133" t="str">
        <f>IF(男子名簿!G74="","",男子名簿!G74)</f>
        <v/>
      </c>
      <c r="H74" s="133" t="str">
        <f>IF(男子名簿!H74="","",男子名簿!H74)</f>
        <v/>
      </c>
      <c r="I74" s="133" t="str">
        <f>IF(男子名簿!I74="","",男子名簿!I74)</f>
        <v/>
      </c>
      <c r="J74" s="133" t="str">
        <f>IF(男子名簿!J74="","",男子名簿!J74)</f>
        <v/>
      </c>
      <c r="K74" s="133">
        <f>IF(男子名簿!K74="","",男子名簿!K74)</f>
        <v>1</v>
      </c>
      <c r="L74" s="133" t="str">
        <f>IF(男子名簿!L74="","",男子名簿!L74)</f>
        <v/>
      </c>
      <c r="M74" s="193" t="str">
        <f>IF(男子名簿!M74="","",男子名簿!M74)</f>
        <v/>
      </c>
      <c r="N74" s="193" t="str">
        <f>IF(男子名簿!N74="","",男子名簿!N74)</f>
        <v/>
      </c>
      <c r="O74" s="133" t="str">
        <f>IF(男子名簿!O74="","",男子名簿!O74)</f>
        <v>島根</v>
      </c>
      <c r="P74" s="133"/>
      <c r="Q74" s="133" t="str">
        <f>IF(男子名簿!Q74="","",VLOOKUP(男子名簿!Q74,管理者シート!$B$9:$C$44,2,FALSE))</f>
        <v/>
      </c>
      <c r="R74" s="133" t="str">
        <f>IF(男子名簿!R74="","",男子名簿!R74)</f>
        <v/>
      </c>
      <c r="S74" s="133">
        <v>0</v>
      </c>
      <c r="T74" s="133">
        <v>2</v>
      </c>
      <c r="U74" s="133" t="str">
        <f>IF(男子名簿!U74="","",VLOOKUP(男子名簿!U74,管理者シート!$B$9:$C$44,2,FALSE))</f>
        <v/>
      </c>
      <c r="V74" s="133" t="str">
        <f>IF(男子名簿!V74="","",男子名簿!V74)</f>
        <v/>
      </c>
      <c r="W74" s="133">
        <v>0</v>
      </c>
      <c r="X74" s="133">
        <v>2</v>
      </c>
      <c r="Y74" s="133" t="str">
        <f>IF(男子名簿!Y74="","",VLOOKUP(男子名簿!Y74,管理者シート!$B$9:$C$27,2,FALSE))</f>
        <v/>
      </c>
      <c r="Z74" s="133" t="str">
        <f>IF(男子名簿!Z74="","",男子名簿!Z74)</f>
        <v/>
      </c>
      <c r="AA74" s="133">
        <v>0</v>
      </c>
      <c r="AB74" s="133">
        <v>2</v>
      </c>
      <c r="AC74" s="133" t="str">
        <f>IF(男子名簿!AC74="","",38)</f>
        <v/>
      </c>
      <c r="AD74" s="133" t="str">
        <f>IF(男子名簿!AD74="","",男子名簿!AD74)</f>
        <v/>
      </c>
      <c r="AE74" s="133">
        <v>0</v>
      </c>
      <c r="AF74" s="133">
        <v>2</v>
      </c>
      <c r="AG74" s="133" t="str">
        <f>IF(男子名簿!AG74="","",39)</f>
        <v/>
      </c>
      <c r="AH74" s="133" t="str">
        <f>IF(男子名簿!AH74="","",男子名簿!AH74)</f>
        <v/>
      </c>
      <c r="AI74" s="133">
        <v>0</v>
      </c>
      <c r="AJ74" s="133">
        <v>2</v>
      </c>
    </row>
    <row r="75" spans="1:36">
      <c r="A75" s="98"/>
      <c r="B75" s="133" t="str">
        <f>IF(男子名簿!B75="","",男子名簿!B75)</f>
        <v/>
      </c>
      <c r="C75" s="98"/>
      <c r="D75" s="98" t="str">
        <f>IF(男子名簿!D75="","",男子名簿!D75)</f>
        <v/>
      </c>
      <c r="E75" s="133" t="str">
        <f>IF(男子名簿!E75="","",男子名簿!E75)</f>
        <v/>
      </c>
      <c r="F75" s="133" t="str">
        <f>IF(男子名簿!F75="","",男子名簿!F75)</f>
        <v/>
      </c>
      <c r="G75" s="133" t="str">
        <f>IF(男子名簿!G75="","",男子名簿!G75)</f>
        <v/>
      </c>
      <c r="H75" s="133" t="str">
        <f>IF(男子名簿!H75="","",男子名簿!H75)</f>
        <v/>
      </c>
      <c r="I75" s="133" t="str">
        <f>IF(男子名簿!I75="","",男子名簿!I75)</f>
        <v/>
      </c>
      <c r="J75" s="133" t="str">
        <f>IF(男子名簿!J75="","",男子名簿!J75)</f>
        <v/>
      </c>
      <c r="K75" s="133">
        <f>IF(男子名簿!K75="","",男子名簿!K75)</f>
        <v>1</v>
      </c>
      <c r="L75" s="133" t="str">
        <f>IF(男子名簿!L75="","",男子名簿!L75)</f>
        <v/>
      </c>
      <c r="M75" s="193" t="str">
        <f>IF(男子名簿!M75="","",男子名簿!M75)</f>
        <v/>
      </c>
      <c r="N75" s="193" t="str">
        <f>IF(男子名簿!N75="","",男子名簿!N75)</f>
        <v/>
      </c>
      <c r="O75" s="133" t="str">
        <f>IF(男子名簿!O75="","",男子名簿!O75)</f>
        <v>島根</v>
      </c>
      <c r="P75" s="133"/>
      <c r="Q75" s="133" t="str">
        <f>IF(男子名簿!Q75="","",VLOOKUP(男子名簿!Q75,管理者シート!$B$9:$C$44,2,FALSE))</f>
        <v/>
      </c>
      <c r="R75" s="133" t="str">
        <f>IF(男子名簿!R75="","",男子名簿!R75)</f>
        <v/>
      </c>
      <c r="S75" s="133">
        <v>0</v>
      </c>
      <c r="T75" s="133">
        <v>2</v>
      </c>
      <c r="U75" s="133" t="str">
        <f>IF(男子名簿!U75="","",VLOOKUP(男子名簿!U75,管理者シート!$B$9:$C$44,2,FALSE))</f>
        <v/>
      </c>
      <c r="V75" s="133" t="str">
        <f>IF(男子名簿!V75="","",男子名簿!V75)</f>
        <v/>
      </c>
      <c r="W75" s="133">
        <v>0</v>
      </c>
      <c r="X75" s="133">
        <v>2</v>
      </c>
      <c r="Y75" s="133" t="str">
        <f>IF(男子名簿!Y75="","",VLOOKUP(男子名簿!Y75,管理者シート!$B$9:$C$27,2,FALSE))</f>
        <v/>
      </c>
      <c r="Z75" s="133" t="str">
        <f>IF(男子名簿!Z75="","",男子名簿!Z75)</f>
        <v/>
      </c>
      <c r="AA75" s="133">
        <v>0</v>
      </c>
      <c r="AB75" s="133">
        <v>2</v>
      </c>
      <c r="AC75" s="133" t="str">
        <f>IF(男子名簿!AC75="","",38)</f>
        <v/>
      </c>
      <c r="AD75" s="133" t="str">
        <f>IF(男子名簿!AD75="","",男子名簿!AD75)</f>
        <v/>
      </c>
      <c r="AE75" s="133">
        <v>0</v>
      </c>
      <c r="AF75" s="133">
        <v>2</v>
      </c>
      <c r="AG75" s="133" t="str">
        <f>IF(男子名簿!AG75="","",39)</f>
        <v/>
      </c>
      <c r="AH75" s="133" t="str">
        <f>IF(男子名簿!AH75="","",男子名簿!AH75)</f>
        <v/>
      </c>
      <c r="AI75" s="133">
        <v>0</v>
      </c>
      <c r="AJ75" s="133">
        <v>2</v>
      </c>
    </row>
    <row r="76" spans="1:36">
      <c r="A76" s="98"/>
      <c r="B76" s="133" t="str">
        <f>IF(男子名簿!B76="","",男子名簿!B76)</f>
        <v/>
      </c>
      <c r="C76" s="98"/>
      <c r="D76" s="98" t="str">
        <f>IF(男子名簿!D76="","",男子名簿!D76)</f>
        <v/>
      </c>
      <c r="E76" s="133" t="str">
        <f>IF(男子名簿!E76="","",男子名簿!E76)</f>
        <v/>
      </c>
      <c r="F76" s="133" t="str">
        <f>IF(男子名簿!F76="","",男子名簿!F76)</f>
        <v/>
      </c>
      <c r="G76" s="133" t="str">
        <f>IF(男子名簿!G76="","",男子名簿!G76)</f>
        <v/>
      </c>
      <c r="H76" s="133" t="str">
        <f>IF(男子名簿!H76="","",男子名簿!H76)</f>
        <v/>
      </c>
      <c r="I76" s="133" t="str">
        <f>IF(男子名簿!I76="","",男子名簿!I76)</f>
        <v/>
      </c>
      <c r="J76" s="133" t="str">
        <f>IF(男子名簿!J76="","",男子名簿!J76)</f>
        <v/>
      </c>
      <c r="K76" s="133">
        <f>IF(男子名簿!K76="","",男子名簿!K76)</f>
        <v>1</v>
      </c>
      <c r="L76" s="133" t="str">
        <f>IF(男子名簿!L76="","",男子名簿!L76)</f>
        <v/>
      </c>
      <c r="M76" s="193" t="str">
        <f>IF(男子名簿!M76="","",男子名簿!M76)</f>
        <v/>
      </c>
      <c r="N76" s="193" t="str">
        <f>IF(男子名簿!N76="","",男子名簿!N76)</f>
        <v/>
      </c>
      <c r="O76" s="133" t="str">
        <f>IF(男子名簿!O76="","",男子名簿!O76)</f>
        <v>島根</v>
      </c>
      <c r="P76" s="133"/>
      <c r="Q76" s="133" t="str">
        <f>IF(男子名簿!Q76="","",VLOOKUP(男子名簿!Q76,管理者シート!$B$9:$C$44,2,FALSE))</f>
        <v/>
      </c>
      <c r="R76" s="133" t="str">
        <f>IF(男子名簿!R76="","",男子名簿!R76)</f>
        <v/>
      </c>
      <c r="S76" s="133">
        <v>0</v>
      </c>
      <c r="T76" s="133">
        <v>2</v>
      </c>
      <c r="U76" s="133" t="str">
        <f>IF(男子名簿!U76="","",VLOOKUP(男子名簿!U76,管理者シート!$B$9:$C$44,2,FALSE))</f>
        <v/>
      </c>
      <c r="V76" s="133" t="str">
        <f>IF(男子名簿!V76="","",男子名簿!V76)</f>
        <v/>
      </c>
      <c r="W76" s="133">
        <v>0</v>
      </c>
      <c r="X76" s="133">
        <v>2</v>
      </c>
      <c r="Y76" s="133" t="str">
        <f>IF(男子名簿!Y76="","",VLOOKUP(男子名簿!Y76,管理者シート!$B$9:$C$27,2,FALSE))</f>
        <v/>
      </c>
      <c r="Z76" s="133" t="str">
        <f>IF(男子名簿!Z76="","",男子名簿!Z76)</f>
        <v/>
      </c>
      <c r="AA76" s="133">
        <v>0</v>
      </c>
      <c r="AB76" s="133">
        <v>2</v>
      </c>
      <c r="AC76" s="133" t="str">
        <f>IF(男子名簿!AC76="","",38)</f>
        <v/>
      </c>
      <c r="AD76" s="133" t="str">
        <f>IF(男子名簿!AD76="","",男子名簿!AD76)</f>
        <v/>
      </c>
      <c r="AE76" s="133">
        <v>0</v>
      </c>
      <c r="AF76" s="133">
        <v>2</v>
      </c>
      <c r="AG76" s="133" t="str">
        <f>IF(男子名簿!AG76="","",39)</f>
        <v/>
      </c>
      <c r="AH76" s="133" t="str">
        <f>IF(男子名簿!AH76="","",男子名簿!AH76)</f>
        <v/>
      </c>
      <c r="AI76" s="133">
        <v>0</v>
      </c>
      <c r="AJ76" s="133">
        <v>2</v>
      </c>
    </row>
    <row r="77" spans="1:36">
      <c r="A77" s="98"/>
      <c r="B77" s="133"/>
      <c r="C77" s="98"/>
      <c r="D77" s="98"/>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row>
    <row r="78" spans="1:36">
      <c r="A78" s="98"/>
      <c r="B78" s="133"/>
      <c r="C78" s="98"/>
      <c r="D78" s="98"/>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row>
    <row r="79" spans="1:36">
      <c r="A79" s="98"/>
      <c r="B79" s="133"/>
      <c r="C79" s="98"/>
      <c r="D79" s="9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row>
    <row r="80" spans="1:3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V17" sqref="V1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6" t="s">
        <v>67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c r="A5" s="98" t="s">
        <v>145</v>
      </c>
      <c r="B5" s="133"/>
      <c r="C5" s="98"/>
      <c r="D5" s="98"/>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row>
    <row r="6" spans="1:36">
      <c r="A6" s="98" t="s">
        <v>0</v>
      </c>
      <c r="B6" s="133" t="s">
        <v>1</v>
      </c>
      <c r="C6" s="98" t="s">
        <v>2</v>
      </c>
      <c r="D6" s="98" t="s">
        <v>3</v>
      </c>
      <c r="E6" s="133" t="s">
        <v>4</v>
      </c>
      <c r="F6" s="133" t="s">
        <v>5</v>
      </c>
      <c r="G6" s="133" t="s">
        <v>6</v>
      </c>
      <c r="H6" s="133" t="s">
        <v>7</v>
      </c>
      <c r="I6" s="133" t="s">
        <v>174</v>
      </c>
      <c r="J6" s="133" t="s">
        <v>175</v>
      </c>
      <c r="K6" s="133" t="s">
        <v>8</v>
      </c>
      <c r="L6" s="133" t="s">
        <v>9</v>
      </c>
      <c r="M6" s="133" t="s">
        <v>10</v>
      </c>
      <c r="N6" s="133" t="s">
        <v>11</v>
      </c>
      <c r="O6" s="133" t="s">
        <v>12</v>
      </c>
      <c r="P6" s="133" t="s">
        <v>13</v>
      </c>
      <c r="Q6" s="133" t="s">
        <v>14</v>
      </c>
      <c r="R6" s="133" t="s">
        <v>15</v>
      </c>
      <c r="S6" s="133" t="s">
        <v>16</v>
      </c>
      <c r="T6" s="133" t="s">
        <v>17</v>
      </c>
      <c r="U6" s="133" t="s">
        <v>18</v>
      </c>
      <c r="V6" s="133" t="s">
        <v>19</v>
      </c>
      <c r="W6" s="133" t="s">
        <v>20</v>
      </c>
      <c r="X6" s="133" t="s">
        <v>21</v>
      </c>
      <c r="Y6" s="133" t="s">
        <v>22</v>
      </c>
      <c r="Z6" s="133" t="s">
        <v>23</v>
      </c>
      <c r="AA6" s="133" t="s">
        <v>24</v>
      </c>
      <c r="AB6" s="133" t="s">
        <v>25</v>
      </c>
      <c r="AC6" s="133" t="s">
        <v>26</v>
      </c>
      <c r="AD6" s="133" t="s">
        <v>27</v>
      </c>
      <c r="AE6" s="133" t="s">
        <v>28</v>
      </c>
      <c r="AF6" s="133" t="s">
        <v>29</v>
      </c>
      <c r="AG6" s="133" t="s">
        <v>30</v>
      </c>
      <c r="AH6" s="133" t="s">
        <v>31</v>
      </c>
      <c r="AI6" s="133" t="s">
        <v>32</v>
      </c>
      <c r="AJ6" s="133" t="s">
        <v>33</v>
      </c>
    </row>
    <row r="7" spans="1:36">
      <c r="A7" s="98"/>
      <c r="B7" s="133" t="str">
        <f>IF(女子名簿!B7="","",女子名簿!B7)</f>
        <v/>
      </c>
      <c r="C7" s="98"/>
      <c r="D7" s="98" t="str">
        <f>IF(女子名簿!D7="","",女子名簿!D7)</f>
        <v/>
      </c>
      <c r="E7" s="133" t="str">
        <f>IF(女子名簿!E7="","",女子名簿!E7)</f>
        <v/>
      </c>
      <c r="F7" s="133" t="str">
        <f>IF(女子名簿!F7="","",女子名簿!F7)</f>
        <v/>
      </c>
      <c r="G7" s="133" t="str">
        <f>IF(女子名簿!G7="","",女子名簿!G7)</f>
        <v/>
      </c>
      <c r="H7" s="133" t="str">
        <f>IF(女子名簿!H7="","",女子名簿!H7)</f>
        <v/>
      </c>
      <c r="I7" s="133" t="str">
        <f>IF(女子名簿!I7="","",女子名簿!I7)</f>
        <v/>
      </c>
      <c r="J7" s="133" t="str">
        <f>IF(女子名簿!J7="","",女子名簿!J7)</f>
        <v/>
      </c>
      <c r="K7" s="133">
        <f>IF(女子名簿!K7="","",女子名簿!K7)</f>
        <v>2</v>
      </c>
      <c r="L7" s="193" t="str">
        <f>IF(女子名簿!L7="","",女子名簿!L7)</f>
        <v/>
      </c>
      <c r="M7" s="193" t="str">
        <f>IF(女子名簿!M7="","",女子名簿!M7)</f>
        <v/>
      </c>
      <c r="N7" s="193" t="str">
        <f>IF(女子名簿!N7="","",女子名簿!N7)</f>
        <v/>
      </c>
      <c r="O7" s="133" t="str">
        <f>IF(女子名簿!O7="","",女子名簿!O7)</f>
        <v>島根</v>
      </c>
      <c r="P7" s="133"/>
      <c r="Q7" s="133" t="str">
        <f>IF(女子名簿!Q7="","",VLOOKUP(女子名簿!Q7,管理者シート!$G$9:$H$38,2,FALSE))</f>
        <v/>
      </c>
      <c r="R7" s="133" t="str">
        <f>IF(女子名簿!R7="","",女子名簿!R7)</f>
        <v/>
      </c>
      <c r="S7" s="133">
        <v>0</v>
      </c>
      <c r="T7" s="133">
        <v>2</v>
      </c>
      <c r="U7" s="133" t="str">
        <f>IF(女子名簿!U7="","",VLOOKUP(女子名簿!U7,管理者シート!$G$9:$H$38,2,FALSE))</f>
        <v/>
      </c>
      <c r="V7" s="133" t="str">
        <f>IF(女子名簿!V7="","",女子名簿!V7)</f>
        <v/>
      </c>
      <c r="W7" s="133">
        <v>0</v>
      </c>
      <c r="X7" s="133">
        <v>2</v>
      </c>
      <c r="Y7" s="133" t="str">
        <f>IF(女子名簿!Y7="","",VLOOKUP(女子名簿!Y7,管理者シート!$G$9:$H$23,2,FALSE))</f>
        <v/>
      </c>
      <c r="Z7" s="133" t="str">
        <f>IF(女子名簿!Z7="","",女子名簿!Z7)</f>
        <v/>
      </c>
      <c r="AA7" s="133">
        <v>0</v>
      </c>
      <c r="AB7" s="133">
        <v>2</v>
      </c>
      <c r="AC7" s="133" t="str">
        <f>IF(女子名簿!AC7="","",68)</f>
        <v/>
      </c>
      <c r="AD7" s="133" t="str">
        <f>IF(女子名簿!AD7="","",女子名簿!AD7)</f>
        <v/>
      </c>
      <c r="AE7" s="133">
        <v>0</v>
      </c>
      <c r="AF7" s="133">
        <v>2</v>
      </c>
      <c r="AG7" s="133" t="str">
        <f>IF(女子名簿!AG7="","",69)</f>
        <v/>
      </c>
      <c r="AH7" s="133" t="str">
        <f>IF(女子名簿!AH7="","",女子名簿!AH7)</f>
        <v/>
      </c>
      <c r="AI7" s="133">
        <v>0</v>
      </c>
      <c r="AJ7" s="133">
        <v>2</v>
      </c>
    </row>
    <row r="8" spans="1:36">
      <c r="A8" s="98"/>
      <c r="B8" s="133" t="str">
        <f>IF(女子名簿!B8="","",女子名簿!B8)</f>
        <v/>
      </c>
      <c r="C8" s="98"/>
      <c r="D8" s="98" t="str">
        <f>IF(女子名簿!D8="","",女子名簿!D8)</f>
        <v/>
      </c>
      <c r="E8" s="133" t="str">
        <f>IF(女子名簿!E8="","",女子名簿!E8)</f>
        <v/>
      </c>
      <c r="F8" s="133" t="str">
        <f>IF(女子名簿!F8="","",女子名簿!F8)</f>
        <v/>
      </c>
      <c r="G8" s="133" t="str">
        <f>IF(女子名簿!G8="","",女子名簿!G8)</f>
        <v/>
      </c>
      <c r="H8" s="133" t="str">
        <f>IF(女子名簿!H8="","",女子名簿!H8)</f>
        <v/>
      </c>
      <c r="I8" s="133" t="str">
        <f>IF(女子名簿!I8="","",女子名簿!I8)</f>
        <v/>
      </c>
      <c r="J8" s="133" t="str">
        <f>IF(女子名簿!J8="","",女子名簿!J8)</f>
        <v/>
      </c>
      <c r="K8" s="133">
        <f>IF(女子名簿!K8="","",女子名簿!K8)</f>
        <v>2</v>
      </c>
      <c r="L8" s="193" t="str">
        <f>IF(女子名簿!L8="","",女子名簿!L8)</f>
        <v/>
      </c>
      <c r="M8" s="193" t="str">
        <f>IF(女子名簿!M8="","",女子名簿!M8)</f>
        <v/>
      </c>
      <c r="N8" s="193" t="str">
        <f>IF(女子名簿!N8="","",女子名簿!N8)</f>
        <v/>
      </c>
      <c r="O8" s="133" t="str">
        <f>IF(女子名簿!O8="","",女子名簿!O8)</f>
        <v>島根</v>
      </c>
      <c r="P8" s="133"/>
      <c r="Q8" s="133" t="str">
        <f>IF(女子名簿!Q8="","",VLOOKUP(女子名簿!Q8,管理者シート!$G$9:$H$38,2,FALSE))</f>
        <v/>
      </c>
      <c r="R8" s="133" t="str">
        <f>IF(女子名簿!R8="","",女子名簿!R8)</f>
        <v/>
      </c>
      <c r="S8" s="133">
        <v>0</v>
      </c>
      <c r="T8" s="133">
        <v>2</v>
      </c>
      <c r="U8" s="133" t="str">
        <f>IF(女子名簿!U8="","",VLOOKUP(女子名簿!U8,管理者シート!$G$9:$H$38,2,FALSE))</f>
        <v/>
      </c>
      <c r="V8" s="133" t="str">
        <f>IF(女子名簿!V8="","",女子名簿!V8)</f>
        <v/>
      </c>
      <c r="W8" s="133">
        <v>0</v>
      </c>
      <c r="X8" s="133">
        <v>2</v>
      </c>
      <c r="Y8" s="133" t="str">
        <f>IF(女子名簿!Y8="","",VLOOKUP(女子名簿!Y8,管理者シート!$G$9:$H$23,2,FALSE))</f>
        <v/>
      </c>
      <c r="Z8" s="133" t="str">
        <f>IF(女子名簿!Z8="","",女子名簿!Z8)</f>
        <v/>
      </c>
      <c r="AA8" s="133">
        <v>0</v>
      </c>
      <c r="AB8" s="133">
        <v>2</v>
      </c>
      <c r="AC8" s="133" t="str">
        <f>IF(女子名簿!AC8="","",68)</f>
        <v/>
      </c>
      <c r="AD8" s="133" t="str">
        <f>IF(女子名簿!AD8="","",女子名簿!AD8)</f>
        <v/>
      </c>
      <c r="AE8" s="133">
        <v>0</v>
      </c>
      <c r="AF8" s="133">
        <v>2</v>
      </c>
      <c r="AG8" s="133" t="str">
        <f>IF(女子名簿!AG8="","",69)</f>
        <v/>
      </c>
      <c r="AH8" s="133" t="str">
        <f>IF(女子名簿!AH8="","",女子名簿!AH8)</f>
        <v/>
      </c>
      <c r="AI8" s="133">
        <v>0</v>
      </c>
      <c r="AJ8" s="133">
        <v>2</v>
      </c>
    </row>
    <row r="9" spans="1:36">
      <c r="A9" s="98"/>
      <c r="B9" s="133" t="str">
        <f>IF(女子名簿!B9="","",女子名簿!B9)</f>
        <v/>
      </c>
      <c r="C9" s="98"/>
      <c r="D9" s="98" t="str">
        <f>IF(女子名簿!D9="","",女子名簿!D9)</f>
        <v/>
      </c>
      <c r="E9" s="133" t="str">
        <f>IF(女子名簿!E9="","",女子名簿!E9)</f>
        <v/>
      </c>
      <c r="F9" s="133" t="str">
        <f>IF(女子名簿!F9="","",女子名簿!F9)</f>
        <v/>
      </c>
      <c r="G9" s="133" t="str">
        <f>IF(女子名簿!G9="","",女子名簿!G9)</f>
        <v/>
      </c>
      <c r="H9" s="133" t="str">
        <f>IF(女子名簿!H9="","",女子名簿!H9)</f>
        <v/>
      </c>
      <c r="I9" s="133" t="str">
        <f>IF(女子名簿!I9="","",女子名簿!I9)</f>
        <v/>
      </c>
      <c r="J9" s="133" t="str">
        <f>IF(女子名簿!J9="","",女子名簿!J9)</f>
        <v/>
      </c>
      <c r="K9" s="133">
        <f>IF(女子名簿!K9="","",女子名簿!K9)</f>
        <v>2</v>
      </c>
      <c r="L9" s="193" t="str">
        <f>IF(女子名簿!L9="","",女子名簿!L9)</f>
        <v/>
      </c>
      <c r="M9" s="193" t="str">
        <f>IF(女子名簿!M9="","",女子名簿!M9)</f>
        <v/>
      </c>
      <c r="N9" s="193" t="str">
        <f>IF(女子名簿!N9="","",女子名簿!N9)</f>
        <v/>
      </c>
      <c r="O9" s="133" t="str">
        <f>IF(女子名簿!O9="","",女子名簿!O9)</f>
        <v>島根</v>
      </c>
      <c r="P9" s="133"/>
      <c r="Q9" s="133" t="str">
        <f>IF(女子名簿!Q9="","",VLOOKUP(女子名簿!Q9,管理者シート!$G$9:$H$38,2,FALSE))</f>
        <v/>
      </c>
      <c r="R9" s="133" t="str">
        <f>IF(女子名簿!R9="","",女子名簿!R9)</f>
        <v/>
      </c>
      <c r="S9" s="133">
        <v>0</v>
      </c>
      <c r="T9" s="133">
        <v>2</v>
      </c>
      <c r="U9" s="133" t="str">
        <f>IF(女子名簿!U9="","",VLOOKUP(女子名簿!U9,管理者シート!$G$9:$H$38,2,FALSE))</f>
        <v/>
      </c>
      <c r="V9" s="133" t="str">
        <f>IF(女子名簿!V9="","",女子名簿!V9)</f>
        <v/>
      </c>
      <c r="W9" s="133">
        <v>0</v>
      </c>
      <c r="X9" s="133">
        <v>2</v>
      </c>
      <c r="Y9" s="133" t="str">
        <f>IF(女子名簿!Y9="","",VLOOKUP(女子名簿!Y9,管理者シート!$G$9:$H$23,2,FALSE))</f>
        <v/>
      </c>
      <c r="Z9" s="133" t="str">
        <f>IF(女子名簿!Z9="","",女子名簿!Z9)</f>
        <v/>
      </c>
      <c r="AA9" s="133">
        <v>0</v>
      </c>
      <c r="AB9" s="133">
        <v>2</v>
      </c>
      <c r="AC9" s="133" t="str">
        <f>IF(女子名簿!AC9="","",68)</f>
        <v/>
      </c>
      <c r="AD9" s="133" t="str">
        <f>IF(女子名簿!AD9="","",女子名簿!AD9)</f>
        <v/>
      </c>
      <c r="AE9" s="133">
        <v>0</v>
      </c>
      <c r="AF9" s="133">
        <v>2</v>
      </c>
      <c r="AG9" s="133" t="str">
        <f>IF(女子名簿!AG9="","",69)</f>
        <v/>
      </c>
      <c r="AH9" s="133" t="str">
        <f>IF(女子名簿!AH9="","",女子名簿!AH9)</f>
        <v/>
      </c>
      <c r="AI9" s="133">
        <v>0</v>
      </c>
      <c r="AJ9" s="133">
        <v>2</v>
      </c>
    </row>
    <row r="10" spans="1:36">
      <c r="A10" s="98"/>
      <c r="B10" s="133" t="str">
        <f>IF(女子名簿!B10="","",女子名簿!B10)</f>
        <v/>
      </c>
      <c r="C10" s="98"/>
      <c r="D10" s="98" t="str">
        <f>IF(女子名簿!D10="","",女子名簿!D10)</f>
        <v/>
      </c>
      <c r="E10" s="133" t="str">
        <f>IF(女子名簿!E10="","",女子名簿!E10)</f>
        <v/>
      </c>
      <c r="F10" s="133" t="str">
        <f>IF(女子名簿!F10="","",女子名簿!F10)</f>
        <v/>
      </c>
      <c r="G10" s="133" t="str">
        <f>IF(女子名簿!G10="","",女子名簿!G10)</f>
        <v/>
      </c>
      <c r="H10" s="133" t="str">
        <f>IF(女子名簿!H10="","",女子名簿!H10)</f>
        <v/>
      </c>
      <c r="I10" s="133" t="str">
        <f>IF(女子名簿!I10="","",女子名簿!I10)</f>
        <v/>
      </c>
      <c r="J10" s="133" t="str">
        <f>IF(女子名簿!J10="","",女子名簿!J10)</f>
        <v/>
      </c>
      <c r="K10" s="133">
        <f>IF(女子名簿!K10="","",女子名簿!K10)</f>
        <v>2</v>
      </c>
      <c r="L10" s="193" t="str">
        <f>IF(女子名簿!L10="","",女子名簿!L10)</f>
        <v/>
      </c>
      <c r="M10" s="193" t="str">
        <f>IF(女子名簿!M10="","",女子名簿!M10)</f>
        <v/>
      </c>
      <c r="N10" s="193" t="str">
        <f>IF(女子名簿!N10="","",女子名簿!N10)</f>
        <v/>
      </c>
      <c r="O10" s="133" t="str">
        <f>IF(女子名簿!O10="","",女子名簿!O10)</f>
        <v>島根</v>
      </c>
      <c r="P10" s="133"/>
      <c r="Q10" s="133" t="str">
        <f>IF(女子名簿!Q10="","",VLOOKUP(女子名簿!Q10,管理者シート!$G$9:$H$38,2,FALSE))</f>
        <v/>
      </c>
      <c r="R10" s="133" t="str">
        <f>IF(女子名簿!R10="","",女子名簿!R10)</f>
        <v/>
      </c>
      <c r="S10" s="133">
        <v>0</v>
      </c>
      <c r="T10" s="133">
        <v>2</v>
      </c>
      <c r="U10" s="133" t="str">
        <f>IF(女子名簿!U10="","",VLOOKUP(女子名簿!U10,管理者シート!$G$9:$H$38,2,FALSE))</f>
        <v/>
      </c>
      <c r="V10" s="133" t="str">
        <f>IF(女子名簿!V10="","",女子名簿!V10)</f>
        <v/>
      </c>
      <c r="W10" s="133">
        <v>0</v>
      </c>
      <c r="X10" s="133">
        <v>2</v>
      </c>
      <c r="Y10" s="133" t="str">
        <f>IF(女子名簿!Y10="","",VLOOKUP(女子名簿!Y10,管理者シート!$G$9:$H$23,2,FALSE))</f>
        <v/>
      </c>
      <c r="Z10" s="133" t="str">
        <f>IF(女子名簿!Z10="","",女子名簿!Z10)</f>
        <v/>
      </c>
      <c r="AA10" s="133">
        <v>0</v>
      </c>
      <c r="AB10" s="133">
        <v>2</v>
      </c>
      <c r="AC10" s="133" t="str">
        <f>IF(女子名簿!AC10="","",68)</f>
        <v/>
      </c>
      <c r="AD10" s="133" t="str">
        <f>IF(女子名簿!AD10="","",女子名簿!AD10)</f>
        <v/>
      </c>
      <c r="AE10" s="133">
        <v>0</v>
      </c>
      <c r="AF10" s="133">
        <v>2</v>
      </c>
      <c r="AG10" s="133" t="str">
        <f>IF(女子名簿!AG10="","",69)</f>
        <v/>
      </c>
      <c r="AH10" s="133" t="str">
        <f>IF(女子名簿!AH10="","",女子名簿!AH10)</f>
        <v/>
      </c>
      <c r="AI10" s="133">
        <v>0</v>
      </c>
      <c r="AJ10" s="133">
        <v>2</v>
      </c>
    </row>
    <row r="11" spans="1:36">
      <c r="A11" s="98"/>
      <c r="B11" s="133" t="str">
        <f>IF(女子名簿!B11="","",女子名簿!B11)</f>
        <v/>
      </c>
      <c r="C11" s="98"/>
      <c r="D11" s="98" t="str">
        <f>IF(女子名簿!D11="","",女子名簿!D11)</f>
        <v/>
      </c>
      <c r="E11" s="133" t="str">
        <f>IF(女子名簿!E11="","",女子名簿!E11)</f>
        <v/>
      </c>
      <c r="F11" s="133" t="str">
        <f>IF(女子名簿!F11="","",女子名簿!F11)</f>
        <v/>
      </c>
      <c r="G11" s="133" t="str">
        <f>IF(女子名簿!G11="","",女子名簿!G11)</f>
        <v/>
      </c>
      <c r="H11" s="133" t="str">
        <f>IF(女子名簿!H11="","",女子名簿!H11)</f>
        <v/>
      </c>
      <c r="I11" s="133" t="str">
        <f>IF(女子名簿!I11="","",女子名簿!I11)</f>
        <v/>
      </c>
      <c r="J11" s="133" t="str">
        <f>IF(女子名簿!J11="","",女子名簿!J11)</f>
        <v/>
      </c>
      <c r="K11" s="133">
        <f>IF(女子名簿!K11="","",女子名簿!K11)</f>
        <v>2</v>
      </c>
      <c r="L11" s="193" t="str">
        <f>IF(女子名簿!L11="","",女子名簿!L11)</f>
        <v/>
      </c>
      <c r="M11" s="193" t="str">
        <f>IF(女子名簿!M11="","",女子名簿!M11)</f>
        <v/>
      </c>
      <c r="N11" s="193" t="str">
        <f>IF(女子名簿!N11="","",女子名簿!N11)</f>
        <v/>
      </c>
      <c r="O11" s="133" t="str">
        <f>IF(女子名簿!O11="","",女子名簿!O11)</f>
        <v>島根</v>
      </c>
      <c r="P11" s="133"/>
      <c r="Q11" s="133" t="str">
        <f>IF(女子名簿!Q11="","",VLOOKUP(女子名簿!Q11,管理者シート!$G$9:$H$38,2,FALSE))</f>
        <v/>
      </c>
      <c r="R11" s="133" t="str">
        <f>IF(女子名簿!R11="","",女子名簿!R11)</f>
        <v/>
      </c>
      <c r="S11" s="133">
        <v>0</v>
      </c>
      <c r="T11" s="133">
        <v>2</v>
      </c>
      <c r="U11" s="133" t="str">
        <f>IF(女子名簿!U11="","",VLOOKUP(女子名簿!U11,管理者シート!$G$9:$H$38,2,FALSE))</f>
        <v/>
      </c>
      <c r="V11" s="133" t="str">
        <f>IF(女子名簿!V11="","",女子名簿!V11)</f>
        <v/>
      </c>
      <c r="W11" s="133">
        <v>0</v>
      </c>
      <c r="X11" s="133">
        <v>2</v>
      </c>
      <c r="Y11" s="133" t="str">
        <f>IF(女子名簿!Y11="","",VLOOKUP(女子名簿!Y11,管理者シート!$G$9:$H$23,2,FALSE))</f>
        <v/>
      </c>
      <c r="Z11" s="133" t="str">
        <f>IF(女子名簿!Z11="","",女子名簿!Z11)</f>
        <v/>
      </c>
      <c r="AA11" s="133">
        <v>0</v>
      </c>
      <c r="AB11" s="133">
        <v>2</v>
      </c>
      <c r="AC11" s="133" t="str">
        <f>IF(女子名簿!AC11="","",68)</f>
        <v/>
      </c>
      <c r="AD11" s="133" t="str">
        <f>IF(女子名簿!AD11="","",女子名簿!AD11)</f>
        <v/>
      </c>
      <c r="AE11" s="133">
        <v>0</v>
      </c>
      <c r="AF11" s="133">
        <v>2</v>
      </c>
      <c r="AG11" s="133" t="str">
        <f>IF(女子名簿!AG11="","",69)</f>
        <v/>
      </c>
      <c r="AH11" s="133" t="str">
        <f>IF(女子名簿!AH11="","",女子名簿!AH11)</f>
        <v/>
      </c>
      <c r="AI11" s="133">
        <v>0</v>
      </c>
      <c r="AJ11" s="133">
        <v>2</v>
      </c>
    </row>
    <row r="12" spans="1:36">
      <c r="A12" s="98"/>
      <c r="B12" s="133" t="str">
        <f>IF(女子名簿!B12="","",女子名簿!B12)</f>
        <v/>
      </c>
      <c r="C12" s="98"/>
      <c r="D12" s="98" t="str">
        <f>IF(女子名簿!D12="","",女子名簿!D12)</f>
        <v/>
      </c>
      <c r="E12" s="133" t="str">
        <f>IF(女子名簿!E12="","",女子名簿!E12)</f>
        <v/>
      </c>
      <c r="F12" s="133" t="str">
        <f>IF(女子名簿!F12="","",女子名簿!F12)</f>
        <v/>
      </c>
      <c r="G12" s="133" t="str">
        <f>IF(女子名簿!G12="","",女子名簿!G12)</f>
        <v/>
      </c>
      <c r="H12" s="133" t="str">
        <f>IF(女子名簿!H12="","",女子名簿!H12)</f>
        <v/>
      </c>
      <c r="I12" s="133" t="str">
        <f>IF(女子名簿!I12="","",女子名簿!I12)</f>
        <v/>
      </c>
      <c r="J12" s="133" t="str">
        <f>IF(女子名簿!J12="","",女子名簿!J12)</f>
        <v/>
      </c>
      <c r="K12" s="133">
        <f>IF(女子名簿!K12="","",女子名簿!K12)</f>
        <v>2</v>
      </c>
      <c r="L12" s="193" t="str">
        <f>IF(女子名簿!L12="","",女子名簿!L12)</f>
        <v/>
      </c>
      <c r="M12" s="193" t="str">
        <f>IF(女子名簿!M12="","",女子名簿!M12)</f>
        <v/>
      </c>
      <c r="N12" s="193" t="str">
        <f>IF(女子名簿!N12="","",女子名簿!N12)</f>
        <v/>
      </c>
      <c r="O12" s="133" t="str">
        <f>IF(女子名簿!O12="","",女子名簿!O12)</f>
        <v>島根</v>
      </c>
      <c r="P12" s="133"/>
      <c r="Q12" s="133" t="str">
        <f>IF(女子名簿!Q12="","",VLOOKUP(女子名簿!Q12,管理者シート!$G$9:$H$38,2,FALSE))</f>
        <v/>
      </c>
      <c r="R12" s="133" t="str">
        <f>IF(女子名簿!R12="","",女子名簿!R12)</f>
        <v/>
      </c>
      <c r="S12" s="133">
        <v>0</v>
      </c>
      <c r="T12" s="133">
        <v>2</v>
      </c>
      <c r="U12" s="133" t="str">
        <f>IF(女子名簿!U12="","",VLOOKUP(女子名簿!U12,管理者シート!$G$9:$H$38,2,FALSE))</f>
        <v/>
      </c>
      <c r="V12" s="133" t="str">
        <f>IF(女子名簿!V12="","",女子名簿!V12)</f>
        <v/>
      </c>
      <c r="W12" s="133">
        <v>0</v>
      </c>
      <c r="X12" s="133">
        <v>2</v>
      </c>
      <c r="Y12" s="133" t="str">
        <f>IF(女子名簿!Y12="","",VLOOKUP(女子名簿!Y12,管理者シート!$G$9:$H$23,2,FALSE))</f>
        <v/>
      </c>
      <c r="Z12" s="133" t="str">
        <f>IF(女子名簿!Z12="","",女子名簿!Z12)</f>
        <v/>
      </c>
      <c r="AA12" s="133">
        <v>0</v>
      </c>
      <c r="AB12" s="133">
        <v>2</v>
      </c>
      <c r="AC12" s="133" t="str">
        <f>IF(女子名簿!AC12="","",68)</f>
        <v/>
      </c>
      <c r="AD12" s="133" t="str">
        <f>IF(女子名簿!AD12="","",女子名簿!AD12)</f>
        <v/>
      </c>
      <c r="AE12" s="133">
        <v>0</v>
      </c>
      <c r="AF12" s="133">
        <v>2</v>
      </c>
      <c r="AG12" s="133" t="str">
        <f>IF(女子名簿!AG12="","",69)</f>
        <v/>
      </c>
      <c r="AH12" s="133" t="str">
        <f>IF(女子名簿!AH12="","",女子名簿!AH12)</f>
        <v/>
      </c>
      <c r="AI12" s="133">
        <v>0</v>
      </c>
      <c r="AJ12" s="133">
        <v>2</v>
      </c>
    </row>
    <row r="13" spans="1:36">
      <c r="A13" s="98"/>
      <c r="B13" s="133" t="str">
        <f>IF(女子名簿!B13="","",女子名簿!B13)</f>
        <v/>
      </c>
      <c r="C13" s="98"/>
      <c r="D13" s="98" t="str">
        <f>IF(女子名簿!D13="","",女子名簿!D13)</f>
        <v/>
      </c>
      <c r="E13" s="133" t="str">
        <f>IF(女子名簿!E13="","",女子名簿!E13)</f>
        <v/>
      </c>
      <c r="F13" s="133" t="str">
        <f>IF(女子名簿!F13="","",女子名簿!F13)</f>
        <v/>
      </c>
      <c r="G13" s="133" t="str">
        <f>IF(女子名簿!G13="","",女子名簿!G13)</f>
        <v/>
      </c>
      <c r="H13" s="133" t="str">
        <f>IF(女子名簿!H13="","",女子名簿!H13)</f>
        <v/>
      </c>
      <c r="I13" s="133" t="str">
        <f>IF(女子名簿!I13="","",女子名簿!I13)</f>
        <v/>
      </c>
      <c r="J13" s="133" t="str">
        <f>IF(女子名簿!J13="","",女子名簿!J13)</f>
        <v/>
      </c>
      <c r="K13" s="133">
        <f>IF(女子名簿!K13="","",女子名簿!K13)</f>
        <v>2</v>
      </c>
      <c r="L13" s="193" t="str">
        <f>IF(女子名簿!L13="","",女子名簿!L13)</f>
        <v/>
      </c>
      <c r="M13" s="193" t="str">
        <f>IF(女子名簿!M13="","",女子名簿!M13)</f>
        <v/>
      </c>
      <c r="N13" s="193" t="str">
        <f>IF(女子名簿!N13="","",女子名簿!N13)</f>
        <v/>
      </c>
      <c r="O13" s="133" t="str">
        <f>IF(女子名簿!O13="","",女子名簿!O13)</f>
        <v>島根</v>
      </c>
      <c r="P13" s="133"/>
      <c r="Q13" s="133" t="str">
        <f>IF(女子名簿!Q13="","",VLOOKUP(女子名簿!Q13,管理者シート!$G$9:$H$38,2,FALSE))</f>
        <v/>
      </c>
      <c r="R13" s="133" t="str">
        <f>IF(女子名簿!R13="","",女子名簿!R13)</f>
        <v/>
      </c>
      <c r="S13" s="133">
        <v>0</v>
      </c>
      <c r="T13" s="133">
        <v>2</v>
      </c>
      <c r="U13" s="133" t="str">
        <f>IF(女子名簿!U13="","",VLOOKUP(女子名簿!U13,管理者シート!$G$9:$H$38,2,FALSE))</f>
        <v/>
      </c>
      <c r="V13" s="133" t="str">
        <f>IF(女子名簿!V13="","",女子名簿!V13)</f>
        <v/>
      </c>
      <c r="W13" s="133">
        <v>0</v>
      </c>
      <c r="X13" s="133">
        <v>2</v>
      </c>
      <c r="Y13" s="133" t="str">
        <f>IF(女子名簿!Y13="","",VLOOKUP(女子名簿!Y13,管理者シート!$G$9:$H$23,2,FALSE))</f>
        <v/>
      </c>
      <c r="Z13" s="133" t="str">
        <f>IF(女子名簿!Z13="","",女子名簿!Z13)</f>
        <v/>
      </c>
      <c r="AA13" s="133">
        <v>0</v>
      </c>
      <c r="AB13" s="133">
        <v>2</v>
      </c>
      <c r="AC13" s="133" t="str">
        <f>IF(女子名簿!AC13="","",68)</f>
        <v/>
      </c>
      <c r="AD13" s="133" t="str">
        <f>IF(女子名簿!AD13="","",女子名簿!AD13)</f>
        <v/>
      </c>
      <c r="AE13" s="133">
        <v>0</v>
      </c>
      <c r="AF13" s="133">
        <v>2</v>
      </c>
      <c r="AG13" s="133" t="str">
        <f>IF(女子名簿!AG13="","",69)</f>
        <v/>
      </c>
      <c r="AH13" s="133" t="str">
        <f>IF(女子名簿!AH13="","",女子名簿!AH13)</f>
        <v/>
      </c>
      <c r="AI13" s="133">
        <v>0</v>
      </c>
      <c r="AJ13" s="133">
        <v>2</v>
      </c>
    </row>
    <row r="14" spans="1:36">
      <c r="A14" s="98"/>
      <c r="B14" s="133" t="str">
        <f>IF(女子名簿!B14="","",女子名簿!B14)</f>
        <v/>
      </c>
      <c r="C14" s="98"/>
      <c r="D14" s="98" t="str">
        <f>IF(女子名簿!D14="","",女子名簿!D14)</f>
        <v/>
      </c>
      <c r="E14" s="133" t="str">
        <f>IF(女子名簿!E14="","",女子名簿!E14)</f>
        <v/>
      </c>
      <c r="F14" s="133" t="str">
        <f>IF(女子名簿!F14="","",女子名簿!F14)</f>
        <v/>
      </c>
      <c r="G14" s="133" t="str">
        <f>IF(女子名簿!G14="","",女子名簿!G14)</f>
        <v/>
      </c>
      <c r="H14" s="133" t="str">
        <f>IF(女子名簿!H14="","",女子名簿!H14)</f>
        <v/>
      </c>
      <c r="I14" s="133" t="str">
        <f>IF(女子名簿!I14="","",女子名簿!I14)</f>
        <v/>
      </c>
      <c r="J14" s="133" t="str">
        <f>IF(女子名簿!J14="","",女子名簿!J14)</f>
        <v/>
      </c>
      <c r="K14" s="133">
        <f>IF(女子名簿!K14="","",女子名簿!K14)</f>
        <v>2</v>
      </c>
      <c r="L14" s="193" t="str">
        <f>IF(女子名簿!L14="","",女子名簿!L14)</f>
        <v/>
      </c>
      <c r="M14" s="193" t="str">
        <f>IF(女子名簿!M14="","",女子名簿!M14)</f>
        <v/>
      </c>
      <c r="N14" s="193" t="str">
        <f>IF(女子名簿!N14="","",女子名簿!N14)</f>
        <v/>
      </c>
      <c r="O14" s="133" t="str">
        <f>IF(女子名簿!O14="","",女子名簿!O14)</f>
        <v>島根</v>
      </c>
      <c r="P14" s="133"/>
      <c r="Q14" s="133" t="str">
        <f>IF(女子名簿!Q14="","",VLOOKUP(女子名簿!Q14,管理者シート!$G$9:$H$38,2,FALSE))</f>
        <v/>
      </c>
      <c r="R14" s="133" t="str">
        <f>IF(女子名簿!R14="","",女子名簿!R14)</f>
        <v/>
      </c>
      <c r="S14" s="133">
        <v>0</v>
      </c>
      <c r="T14" s="133">
        <v>2</v>
      </c>
      <c r="U14" s="133" t="str">
        <f>IF(女子名簿!U14="","",VLOOKUP(女子名簿!U14,管理者シート!$G$9:$H$38,2,FALSE))</f>
        <v/>
      </c>
      <c r="V14" s="133" t="str">
        <f>IF(女子名簿!V14="","",女子名簿!V14)</f>
        <v/>
      </c>
      <c r="W14" s="133">
        <v>0</v>
      </c>
      <c r="X14" s="133">
        <v>2</v>
      </c>
      <c r="Y14" s="133" t="str">
        <f>IF(女子名簿!Y14="","",VLOOKUP(女子名簿!Y14,管理者シート!$G$9:$H$23,2,FALSE))</f>
        <v/>
      </c>
      <c r="Z14" s="133" t="str">
        <f>IF(女子名簿!Z14="","",女子名簿!Z14)</f>
        <v/>
      </c>
      <c r="AA14" s="133">
        <v>0</v>
      </c>
      <c r="AB14" s="133">
        <v>2</v>
      </c>
      <c r="AC14" s="133" t="str">
        <f>IF(女子名簿!AC14="","",68)</f>
        <v/>
      </c>
      <c r="AD14" s="133" t="str">
        <f>IF(女子名簿!AD14="","",女子名簿!AD14)</f>
        <v/>
      </c>
      <c r="AE14" s="133">
        <v>0</v>
      </c>
      <c r="AF14" s="133">
        <v>2</v>
      </c>
      <c r="AG14" s="133" t="str">
        <f>IF(女子名簿!AG14="","",69)</f>
        <v/>
      </c>
      <c r="AH14" s="133" t="str">
        <f>IF(女子名簿!AH14="","",女子名簿!AH14)</f>
        <v/>
      </c>
      <c r="AI14" s="133">
        <v>0</v>
      </c>
      <c r="AJ14" s="133">
        <v>2</v>
      </c>
    </row>
    <row r="15" spans="1:36">
      <c r="A15" s="98"/>
      <c r="B15" s="133" t="str">
        <f>IF(女子名簿!B15="","",女子名簿!B15)</f>
        <v/>
      </c>
      <c r="C15" s="98"/>
      <c r="D15" s="98" t="str">
        <f>IF(女子名簿!D15="","",女子名簿!D15)</f>
        <v/>
      </c>
      <c r="E15" s="133" t="str">
        <f>IF(女子名簿!E15="","",女子名簿!E15)</f>
        <v/>
      </c>
      <c r="F15" s="133" t="str">
        <f>IF(女子名簿!F15="","",女子名簿!F15)</f>
        <v/>
      </c>
      <c r="G15" s="133" t="str">
        <f>IF(女子名簿!G15="","",女子名簿!G15)</f>
        <v/>
      </c>
      <c r="H15" s="133" t="str">
        <f>IF(女子名簿!H15="","",女子名簿!H15)</f>
        <v/>
      </c>
      <c r="I15" s="133" t="str">
        <f>IF(女子名簿!I15="","",女子名簿!I15)</f>
        <v/>
      </c>
      <c r="J15" s="133" t="str">
        <f>IF(女子名簿!J15="","",女子名簿!J15)</f>
        <v/>
      </c>
      <c r="K15" s="133">
        <f>IF(女子名簿!K15="","",女子名簿!K15)</f>
        <v>2</v>
      </c>
      <c r="L15" s="133" t="str">
        <f>IF(女子名簿!L15="","",女子名簿!L15)</f>
        <v/>
      </c>
      <c r="M15" s="193" t="str">
        <f>IF(女子名簿!M15="","",女子名簿!M15)</f>
        <v/>
      </c>
      <c r="N15" s="193" t="str">
        <f>IF(女子名簿!N15="","",女子名簿!N15)</f>
        <v/>
      </c>
      <c r="O15" s="133" t="str">
        <f>IF(女子名簿!O15="","",女子名簿!O15)</f>
        <v>島根</v>
      </c>
      <c r="P15" s="133"/>
      <c r="Q15" s="133" t="str">
        <f>IF(女子名簿!Q15="","",VLOOKUP(女子名簿!Q15,管理者シート!$G$9:$H$38,2,FALSE))</f>
        <v/>
      </c>
      <c r="R15" s="133" t="str">
        <f>IF(女子名簿!R15="","",女子名簿!R15)</f>
        <v/>
      </c>
      <c r="S15" s="133">
        <v>0</v>
      </c>
      <c r="T15" s="133">
        <v>2</v>
      </c>
      <c r="U15" s="133" t="str">
        <f>IF(女子名簿!U15="","",VLOOKUP(女子名簿!U15,管理者シート!$G$9:$H$38,2,FALSE))</f>
        <v/>
      </c>
      <c r="V15" s="133" t="str">
        <f>IF(女子名簿!V15="","",女子名簿!V15)</f>
        <v/>
      </c>
      <c r="W15" s="133">
        <v>0</v>
      </c>
      <c r="X15" s="133">
        <v>2</v>
      </c>
      <c r="Y15" s="133" t="str">
        <f>IF(女子名簿!Y15="","",VLOOKUP(女子名簿!Y15,管理者シート!$G$9:$H$23,2,FALSE))</f>
        <v/>
      </c>
      <c r="Z15" s="133" t="str">
        <f>IF(女子名簿!Z15="","",女子名簿!Z15)</f>
        <v/>
      </c>
      <c r="AA15" s="133">
        <v>0</v>
      </c>
      <c r="AB15" s="133">
        <v>2</v>
      </c>
      <c r="AC15" s="133" t="str">
        <f>IF(女子名簿!AC15="","",68)</f>
        <v/>
      </c>
      <c r="AD15" s="133" t="str">
        <f>IF(女子名簿!AD15="","",女子名簿!AD15)</f>
        <v/>
      </c>
      <c r="AE15" s="133">
        <v>0</v>
      </c>
      <c r="AF15" s="133">
        <v>2</v>
      </c>
      <c r="AG15" s="133" t="str">
        <f>IF(女子名簿!AG15="","",69)</f>
        <v/>
      </c>
      <c r="AH15" s="133" t="str">
        <f>IF(女子名簿!AH15="","",女子名簿!AH15)</f>
        <v/>
      </c>
      <c r="AI15" s="133">
        <v>0</v>
      </c>
      <c r="AJ15" s="133">
        <v>2</v>
      </c>
    </row>
    <row r="16" spans="1:36">
      <c r="A16" s="98"/>
      <c r="B16" s="133" t="str">
        <f>IF(女子名簿!B16="","",女子名簿!B16)</f>
        <v/>
      </c>
      <c r="C16" s="98"/>
      <c r="D16" s="98" t="str">
        <f>IF(女子名簿!D16="","",女子名簿!D16)</f>
        <v/>
      </c>
      <c r="E16" s="133" t="str">
        <f>IF(女子名簿!E16="","",女子名簿!E16)</f>
        <v/>
      </c>
      <c r="F16" s="133" t="str">
        <f>IF(女子名簿!F16="","",女子名簿!F16)</f>
        <v/>
      </c>
      <c r="G16" s="133" t="str">
        <f>IF(女子名簿!G16="","",女子名簿!G16)</f>
        <v/>
      </c>
      <c r="H16" s="133" t="str">
        <f>IF(女子名簿!H16="","",女子名簿!H16)</f>
        <v/>
      </c>
      <c r="I16" s="133" t="str">
        <f>IF(女子名簿!I16="","",女子名簿!I16)</f>
        <v/>
      </c>
      <c r="J16" s="133" t="str">
        <f>IF(女子名簿!J16="","",女子名簿!J16)</f>
        <v/>
      </c>
      <c r="K16" s="133">
        <f>IF(女子名簿!K16="","",女子名簿!K16)</f>
        <v>2</v>
      </c>
      <c r="L16" s="133" t="str">
        <f>IF(女子名簿!L16="","",女子名簿!L16)</f>
        <v/>
      </c>
      <c r="M16" s="193" t="str">
        <f>IF(女子名簿!M16="","",女子名簿!M16)</f>
        <v/>
      </c>
      <c r="N16" s="193" t="str">
        <f>IF(女子名簿!N16="","",女子名簿!N16)</f>
        <v/>
      </c>
      <c r="O16" s="133" t="str">
        <f>IF(女子名簿!O16="","",女子名簿!O16)</f>
        <v>島根</v>
      </c>
      <c r="P16" s="133"/>
      <c r="Q16" s="133" t="str">
        <f>IF(女子名簿!Q16="","",VLOOKUP(女子名簿!Q16,管理者シート!$G$9:$H$38,2,FALSE))</f>
        <v/>
      </c>
      <c r="R16" s="133" t="str">
        <f>IF(女子名簿!R16="","",女子名簿!R16)</f>
        <v/>
      </c>
      <c r="S16" s="133">
        <v>0</v>
      </c>
      <c r="T16" s="133">
        <v>2</v>
      </c>
      <c r="U16" s="133" t="str">
        <f>IF(女子名簿!U16="","",VLOOKUP(女子名簿!U16,管理者シート!$G$9:$H$38,2,FALSE))</f>
        <v/>
      </c>
      <c r="V16" s="133" t="str">
        <f>IF(女子名簿!V16="","",女子名簿!V16)</f>
        <v/>
      </c>
      <c r="W16" s="133">
        <v>0</v>
      </c>
      <c r="X16" s="133">
        <v>2</v>
      </c>
      <c r="Y16" s="133" t="str">
        <f>IF(女子名簿!Y16="","",VLOOKUP(女子名簿!Y16,管理者シート!$G$9:$H$23,2,FALSE))</f>
        <v/>
      </c>
      <c r="Z16" s="133" t="str">
        <f>IF(女子名簿!Z16="","",女子名簿!Z16)</f>
        <v/>
      </c>
      <c r="AA16" s="133">
        <v>0</v>
      </c>
      <c r="AB16" s="133">
        <v>2</v>
      </c>
      <c r="AC16" s="133" t="str">
        <f>IF(女子名簿!AC16="","",68)</f>
        <v/>
      </c>
      <c r="AD16" s="133" t="str">
        <f>IF(女子名簿!AD16="","",女子名簿!AD16)</f>
        <v/>
      </c>
      <c r="AE16" s="133">
        <v>0</v>
      </c>
      <c r="AF16" s="133">
        <v>2</v>
      </c>
      <c r="AG16" s="133" t="str">
        <f>IF(女子名簿!AG16="","",69)</f>
        <v/>
      </c>
      <c r="AH16" s="133" t="str">
        <f>IF(女子名簿!AH16="","",女子名簿!AH16)</f>
        <v/>
      </c>
      <c r="AI16" s="133">
        <v>0</v>
      </c>
      <c r="AJ16" s="133">
        <v>2</v>
      </c>
    </row>
    <row r="17" spans="1:36">
      <c r="A17" s="98"/>
      <c r="B17" s="133" t="str">
        <f>IF(女子名簿!B17="","",女子名簿!B17)</f>
        <v/>
      </c>
      <c r="C17" s="98"/>
      <c r="D17" s="98" t="str">
        <f>IF(女子名簿!D17="","",女子名簿!D17)</f>
        <v/>
      </c>
      <c r="E17" s="133" t="str">
        <f>IF(女子名簿!E17="","",女子名簿!E17)</f>
        <v/>
      </c>
      <c r="F17" s="133" t="str">
        <f>IF(女子名簿!F17="","",女子名簿!F17)</f>
        <v/>
      </c>
      <c r="G17" s="133" t="str">
        <f>IF(女子名簿!G17="","",女子名簿!G17)</f>
        <v/>
      </c>
      <c r="H17" s="133" t="str">
        <f>IF(女子名簿!H17="","",女子名簿!H17)</f>
        <v/>
      </c>
      <c r="I17" s="133" t="str">
        <f>IF(女子名簿!I17="","",女子名簿!I17)</f>
        <v/>
      </c>
      <c r="J17" s="133" t="str">
        <f>IF(女子名簿!J17="","",女子名簿!J17)</f>
        <v/>
      </c>
      <c r="K17" s="133">
        <f>IF(女子名簿!K17="","",女子名簿!K17)</f>
        <v>2</v>
      </c>
      <c r="L17" s="133" t="str">
        <f>IF(女子名簿!L17="","",女子名簿!L17)</f>
        <v/>
      </c>
      <c r="M17" s="193" t="str">
        <f>IF(女子名簿!M17="","",女子名簿!M17)</f>
        <v/>
      </c>
      <c r="N17" s="193" t="str">
        <f>IF(女子名簿!N17="","",女子名簿!N17)</f>
        <v/>
      </c>
      <c r="O17" s="133" t="str">
        <f>IF(女子名簿!O17="","",女子名簿!O17)</f>
        <v>島根</v>
      </c>
      <c r="P17" s="133"/>
      <c r="Q17" s="133" t="str">
        <f>IF(女子名簿!Q17="","",VLOOKUP(女子名簿!Q17,管理者シート!$G$9:$H$38,2,FALSE))</f>
        <v/>
      </c>
      <c r="R17" s="133" t="str">
        <f>IF(女子名簿!R17="","",女子名簿!R17)</f>
        <v/>
      </c>
      <c r="S17" s="133">
        <v>0</v>
      </c>
      <c r="T17" s="133">
        <v>2</v>
      </c>
      <c r="U17" s="133" t="str">
        <f>IF(女子名簿!U17="","",VLOOKUP(女子名簿!U17,管理者シート!$G$9:$H$38,2,FALSE))</f>
        <v/>
      </c>
      <c r="V17" s="133" t="str">
        <f>IF(女子名簿!V17="","",女子名簿!V17)</f>
        <v/>
      </c>
      <c r="W17" s="133">
        <v>0</v>
      </c>
      <c r="X17" s="133">
        <v>2</v>
      </c>
      <c r="Y17" s="133" t="str">
        <f>IF(女子名簿!Y17="","",VLOOKUP(女子名簿!Y17,管理者シート!$G$9:$H$23,2,FALSE))</f>
        <v/>
      </c>
      <c r="Z17" s="133" t="str">
        <f>IF(女子名簿!Z17="","",女子名簿!Z17)</f>
        <v/>
      </c>
      <c r="AA17" s="133">
        <v>0</v>
      </c>
      <c r="AB17" s="133">
        <v>2</v>
      </c>
      <c r="AC17" s="133" t="str">
        <f>IF(女子名簿!AC17="","",68)</f>
        <v/>
      </c>
      <c r="AD17" s="133" t="str">
        <f>IF(女子名簿!AD17="","",女子名簿!AD17)</f>
        <v/>
      </c>
      <c r="AE17" s="133">
        <v>0</v>
      </c>
      <c r="AF17" s="133">
        <v>2</v>
      </c>
      <c r="AG17" s="133" t="str">
        <f>IF(女子名簿!AG17="","",69)</f>
        <v/>
      </c>
      <c r="AH17" s="133" t="str">
        <f>IF(女子名簿!AH17="","",女子名簿!AH17)</f>
        <v/>
      </c>
      <c r="AI17" s="133">
        <v>0</v>
      </c>
      <c r="AJ17" s="133">
        <v>2</v>
      </c>
    </row>
    <row r="18" spans="1:36">
      <c r="A18" s="98"/>
      <c r="B18" s="133" t="str">
        <f>IF(女子名簿!B18="","",女子名簿!B18)</f>
        <v/>
      </c>
      <c r="C18" s="98"/>
      <c r="D18" s="98" t="str">
        <f>IF(女子名簿!D18="","",女子名簿!D18)</f>
        <v/>
      </c>
      <c r="E18" s="133" t="str">
        <f>IF(女子名簿!E18="","",女子名簿!E18)</f>
        <v/>
      </c>
      <c r="F18" s="133" t="str">
        <f>IF(女子名簿!F18="","",女子名簿!F18)</f>
        <v/>
      </c>
      <c r="G18" s="133" t="str">
        <f>IF(女子名簿!G18="","",女子名簿!G18)</f>
        <v/>
      </c>
      <c r="H18" s="133" t="str">
        <f>IF(女子名簿!H18="","",女子名簿!H18)</f>
        <v/>
      </c>
      <c r="I18" s="133" t="str">
        <f>IF(女子名簿!I18="","",女子名簿!I18)</f>
        <v/>
      </c>
      <c r="J18" s="133" t="str">
        <f>IF(女子名簿!J18="","",女子名簿!J18)</f>
        <v/>
      </c>
      <c r="K18" s="133">
        <f>IF(女子名簿!K18="","",女子名簿!K18)</f>
        <v>2</v>
      </c>
      <c r="L18" s="133" t="str">
        <f>IF(女子名簿!L18="","",女子名簿!L18)</f>
        <v/>
      </c>
      <c r="M18" s="193" t="str">
        <f>IF(女子名簿!M18="","",女子名簿!M18)</f>
        <v/>
      </c>
      <c r="N18" s="193" t="str">
        <f>IF(女子名簿!N18="","",女子名簿!N18)</f>
        <v/>
      </c>
      <c r="O18" s="133" t="str">
        <f>IF(女子名簿!O18="","",女子名簿!O18)</f>
        <v>島根</v>
      </c>
      <c r="P18" s="133"/>
      <c r="Q18" s="133" t="str">
        <f>IF(女子名簿!Q18="","",VLOOKUP(女子名簿!Q18,管理者シート!$G$9:$H$38,2,FALSE))</f>
        <v/>
      </c>
      <c r="R18" s="133" t="str">
        <f>IF(女子名簿!R18="","",女子名簿!R18)</f>
        <v/>
      </c>
      <c r="S18" s="133">
        <v>0</v>
      </c>
      <c r="T18" s="133">
        <v>2</v>
      </c>
      <c r="U18" s="133" t="str">
        <f>IF(女子名簿!U18="","",VLOOKUP(女子名簿!U18,管理者シート!$G$9:$H$38,2,FALSE))</f>
        <v/>
      </c>
      <c r="V18" s="133" t="str">
        <f>IF(女子名簿!V18="","",女子名簿!V18)</f>
        <v/>
      </c>
      <c r="W18" s="133">
        <v>0</v>
      </c>
      <c r="X18" s="133">
        <v>2</v>
      </c>
      <c r="Y18" s="133" t="str">
        <f>IF(女子名簿!Y18="","",VLOOKUP(女子名簿!Y18,管理者シート!$G$9:$H$23,2,FALSE))</f>
        <v/>
      </c>
      <c r="Z18" s="133" t="str">
        <f>IF(女子名簿!Z18="","",女子名簿!Z18)</f>
        <v/>
      </c>
      <c r="AA18" s="133">
        <v>0</v>
      </c>
      <c r="AB18" s="133">
        <v>2</v>
      </c>
      <c r="AC18" s="133" t="str">
        <f>IF(女子名簿!AC18="","",68)</f>
        <v/>
      </c>
      <c r="AD18" s="133" t="str">
        <f>IF(女子名簿!AD18="","",女子名簿!AD18)</f>
        <v/>
      </c>
      <c r="AE18" s="133">
        <v>0</v>
      </c>
      <c r="AF18" s="133">
        <v>2</v>
      </c>
      <c r="AG18" s="133" t="str">
        <f>IF(女子名簿!AG18="","",69)</f>
        <v/>
      </c>
      <c r="AH18" s="133" t="str">
        <f>IF(女子名簿!AH18="","",女子名簿!AH18)</f>
        <v/>
      </c>
      <c r="AI18" s="133">
        <v>0</v>
      </c>
      <c r="AJ18" s="133">
        <v>2</v>
      </c>
    </row>
    <row r="19" spans="1:36">
      <c r="A19" s="98"/>
      <c r="B19" s="133" t="str">
        <f>IF(女子名簿!B19="","",女子名簿!B19)</f>
        <v/>
      </c>
      <c r="C19" s="98"/>
      <c r="D19" s="98" t="str">
        <f>IF(女子名簿!D19="","",女子名簿!D19)</f>
        <v/>
      </c>
      <c r="E19" s="133" t="str">
        <f>IF(女子名簿!E19="","",女子名簿!E19)</f>
        <v/>
      </c>
      <c r="F19" s="133" t="str">
        <f>IF(女子名簿!F19="","",女子名簿!F19)</f>
        <v/>
      </c>
      <c r="G19" s="133" t="str">
        <f>IF(女子名簿!G19="","",女子名簿!G19)</f>
        <v/>
      </c>
      <c r="H19" s="133" t="str">
        <f>IF(女子名簿!H19="","",女子名簿!H19)</f>
        <v/>
      </c>
      <c r="I19" s="133" t="str">
        <f>IF(女子名簿!I19="","",女子名簿!I19)</f>
        <v/>
      </c>
      <c r="J19" s="133" t="str">
        <f>IF(女子名簿!J19="","",女子名簿!J19)</f>
        <v/>
      </c>
      <c r="K19" s="133">
        <f>IF(女子名簿!K19="","",女子名簿!K19)</f>
        <v>2</v>
      </c>
      <c r="L19" s="133" t="str">
        <f>IF(女子名簿!L19="","",女子名簿!L19)</f>
        <v/>
      </c>
      <c r="M19" s="193" t="str">
        <f>IF(女子名簿!M19="","",女子名簿!M19)</f>
        <v/>
      </c>
      <c r="N19" s="193" t="str">
        <f>IF(女子名簿!N19="","",女子名簿!N19)</f>
        <v/>
      </c>
      <c r="O19" s="133" t="str">
        <f>IF(女子名簿!O19="","",女子名簿!O19)</f>
        <v>島根</v>
      </c>
      <c r="P19" s="133"/>
      <c r="Q19" s="133" t="str">
        <f>IF(女子名簿!Q19="","",VLOOKUP(女子名簿!Q19,管理者シート!$G$9:$H$38,2,FALSE))</f>
        <v/>
      </c>
      <c r="R19" s="133" t="str">
        <f>IF(女子名簿!R19="","",女子名簿!R19)</f>
        <v/>
      </c>
      <c r="S19" s="133">
        <v>0</v>
      </c>
      <c r="T19" s="133">
        <v>2</v>
      </c>
      <c r="U19" s="133" t="str">
        <f>IF(女子名簿!U19="","",VLOOKUP(女子名簿!U19,管理者シート!$G$9:$H$38,2,FALSE))</f>
        <v/>
      </c>
      <c r="V19" s="133" t="str">
        <f>IF(女子名簿!V19="","",女子名簿!V19)</f>
        <v/>
      </c>
      <c r="W19" s="133">
        <v>0</v>
      </c>
      <c r="X19" s="133">
        <v>2</v>
      </c>
      <c r="Y19" s="133" t="str">
        <f>IF(女子名簿!Y19="","",VLOOKUP(女子名簿!Y19,管理者シート!$G$9:$H$23,2,FALSE))</f>
        <v/>
      </c>
      <c r="Z19" s="133" t="str">
        <f>IF(女子名簿!Z19="","",女子名簿!Z19)</f>
        <v/>
      </c>
      <c r="AA19" s="133">
        <v>0</v>
      </c>
      <c r="AB19" s="133">
        <v>2</v>
      </c>
      <c r="AC19" s="133" t="str">
        <f>IF(女子名簿!AC19="","",68)</f>
        <v/>
      </c>
      <c r="AD19" s="133" t="str">
        <f>IF(女子名簿!AD19="","",女子名簿!AD19)</f>
        <v/>
      </c>
      <c r="AE19" s="133">
        <v>0</v>
      </c>
      <c r="AF19" s="133">
        <v>2</v>
      </c>
      <c r="AG19" s="133" t="str">
        <f>IF(女子名簿!AG19="","",69)</f>
        <v/>
      </c>
      <c r="AH19" s="133" t="str">
        <f>IF(女子名簿!AH19="","",女子名簿!AH19)</f>
        <v/>
      </c>
      <c r="AI19" s="133">
        <v>0</v>
      </c>
      <c r="AJ19" s="133">
        <v>2</v>
      </c>
    </row>
    <row r="20" spans="1:36">
      <c r="A20" s="98"/>
      <c r="B20" s="133" t="str">
        <f>IF(女子名簿!B20="","",女子名簿!B20)</f>
        <v/>
      </c>
      <c r="C20" s="98"/>
      <c r="D20" s="98" t="str">
        <f>IF(女子名簿!D20="","",女子名簿!D20)</f>
        <v/>
      </c>
      <c r="E20" s="133" t="str">
        <f>IF(女子名簿!E20="","",女子名簿!E20)</f>
        <v/>
      </c>
      <c r="F20" s="133" t="str">
        <f>IF(女子名簿!F20="","",女子名簿!F20)</f>
        <v/>
      </c>
      <c r="G20" s="133" t="str">
        <f>IF(女子名簿!G20="","",女子名簿!G20)</f>
        <v/>
      </c>
      <c r="H20" s="133" t="str">
        <f>IF(女子名簿!H20="","",女子名簿!H20)</f>
        <v/>
      </c>
      <c r="I20" s="133" t="str">
        <f>IF(女子名簿!I20="","",女子名簿!I20)</f>
        <v/>
      </c>
      <c r="J20" s="133" t="str">
        <f>IF(女子名簿!J20="","",女子名簿!J20)</f>
        <v/>
      </c>
      <c r="K20" s="133">
        <f>IF(女子名簿!K20="","",女子名簿!K20)</f>
        <v>2</v>
      </c>
      <c r="L20" s="133" t="str">
        <f>IF(女子名簿!L20="","",女子名簿!L20)</f>
        <v/>
      </c>
      <c r="M20" s="193" t="str">
        <f>IF(女子名簿!M20="","",女子名簿!M20)</f>
        <v/>
      </c>
      <c r="N20" s="193" t="str">
        <f>IF(女子名簿!N20="","",女子名簿!N20)</f>
        <v/>
      </c>
      <c r="O20" s="133" t="str">
        <f>IF(女子名簿!O20="","",女子名簿!O20)</f>
        <v>島根</v>
      </c>
      <c r="P20" s="133"/>
      <c r="Q20" s="133" t="str">
        <f>IF(女子名簿!Q20="","",VLOOKUP(女子名簿!Q20,管理者シート!$G$9:$H$38,2,FALSE))</f>
        <v/>
      </c>
      <c r="R20" s="133" t="str">
        <f>IF(女子名簿!R20="","",女子名簿!R20)</f>
        <v/>
      </c>
      <c r="S20" s="133">
        <v>0</v>
      </c>
      <c r="T20" s="133">
        <v>2</v>
      </c>
      <c r="U20" s="133" t="str">
        <f>IF(女子名簿!U20="","",VLOOKUP(女子名簿!U20,管理者シート!$G$9:$H$38,2,FALSE))</f>
        <v/>
      </c>
      <c r="V20" s="133" t="str">
        <f>IF(女子名簿!V20="","",女子名簿!V20)</f>
        <v/>
      </c>
      <c r="W20" s="133">
        <v>0</v>
      </c>
      <c r="X20" s="133">
        <v>2</v>
      </c>
      <c r="Y20" s="133" t="str">
        <f>IF(女子名簿!Y20="","",VLOOKUP(女子名簿!Y20,管理者シート!$G$9:$H$23,2,FALSE))</f>
        <v/>
      </c>
      <c r="Z20" s="133" t="str">
        <f>IF(女子名簿!Z20="","",女子名簿!Z20)</f>
        <v/>
      </c>
      <c r="AA20" s="133">
        <v>0</v>
      </c>
      <c r="AB20" s="133">
        <v>2</v>
      </c>
      <c r="AC20" s="133" t="str">
        <f>IF(女子名簿!AC20="","",68)</f>
        <v/>
      </c>
      <c r="AD20" s="133" t="str">
        <f>IF(女子名簿!AD20="","",女子名簿!AD20)</f>
        <v/>
      </c>
      <c r="AE20" s="133">
        <v>0</v>
      </c>
      <c r="AF20" s="133">
        <v>2</v>
      </c>
      <c r="AG20" s="133" t="str">
        <f>IF(女子名簿!AG20="","",69)</f>
        <v/>
      </c>
      <c r="AH20" s="133" t="str">
        <f>IF(女子名簿!AH20="","",女子名簿!AH20)</f>
        <v/>
      </c>
      <c r="AI20" s="133">
        <v>0</v>
      </c>
      <c r="AJ20" s="133">
        <v>2</v>
      </c>
    </row>
    <row r="21" spans="1:36">
      <c r="A21" s="98"/>
      <c r="B21" s="133" t="str">
        <f>IF(女子名簿!B21="","",女子名簿!B21)</f>
        <v/>
      </c>
      <c r="C21" s="98"/>
      <c r="D21" s="98" t="str">
        <f>IF(女子名簿!D21="","",女子名簿!D21)</f>
        <v/>
      </c>
      <c r="E21" s="133" t="str">
        <f>IF(女子名簿!E21="","",女子名簿!E21)</f>
        <v/>
      </c>
      <c r="F21" s="133" t="str">
        <f>IF(女子名簿!F21="","",女子名簿!F21)</f>
        <v/>
      </c>
      <c r="G21" s="133" t="str">
        <f>IF(女子名簿!G21="","",女子名簿!G21)</f>
        <v/>
      </c>
      <c r="H21" s="133" t="str">
        <f>IF(女子名簿!H21="","",女子名簿!H21)</f>
        <v/>
      </c>
      <c r="I21" s="133" t="str">
        <f>IF(女子名簿!I21="","",女子名簿!I21)</f>
        <v/>
      </c>
      <c r="J21" s="133" t="str">
        <f>IF(女子名簿!J21="","",女子名簿!J21)</f>
        <v/>
      </c>
      <c r="K21" s="133">
        <f>IF(女子名簿!K21="","",女子名簿!K21)</f>
        <v>2</v>
      </c>
      <c r="L21" s="133" t="str">
        <f>IF(女子名簿!L21="","",女子名簿!L21)</f>
        <v/>
      </c>
      <c r="M21" s="193" t="str">
        <f>IF(女子名簿!M21="","",女子名簿!M21)</f>
        <v/>
      </c>
      <c r="N21" s="193" t="str">
        <f>IF(女子名簿!N21="","",女子名簿!N21)</f>
        <v/>
      </c>
      <c r="O21" s="133" t="str">
        <f>IF(女子名簿!O21="","",女子名簿!O21)</f>
        <v>島根</v>
      </c>
      <c r="P21" s="133"/>
      <c r="Q21" s="133" t="str">
        <f>IF(女子名簿!Q21="","",VLOOKUP(女子名簿!Q21,管理者シート!$G$9:$H$38,2,FALSE))</f>
        <v/>
      </c>
      <c r="R21" s="133" t="str">
        <f>IF(女子名簿!R21="","",女子名簿!R21)</f>
        <v/>
      </c>
      <c r="S21" s="133">
        <v>0</v>
      </c>
      <c r="T21" s="133">
        <v>2</v>
      </c>
      <c r="U21" s="133" t="str">
        <f>IF(女子名簿!U21="","",VLOOKUP(女子名簿!U21,管理者シート!$G$9:$H$38,2,FALSE))</f>
        <v/>
      </c>
      <c r="V21" s="133" t="str">
        <f>IF(女子名簿!V21="","",女子名簿!V21)</f>
        <v/>
      </c>
      <c r="W21" s="133">
        <v>0</v>
      </c>
      <c r="X21" s="133">
        <v>2</v>
      </c>
      <c r="Y21" s="133" t="str">
        <f>IF(女子名簿!Y21="","",VLOOKUP(女子名簿!Y21,管理者シート!$G$9:$H$23,2,FALSE))</f>
        <v/>
      </c>
      <c r="Z21" s="133" t="str">
        <f>IF(女子名簿!Z21="","",女子名簿!Z21)</f>
        <v/>
      </c>
      <c r="AA21" s="133">
        <v>0</v>
      </c>
      <c r="AB21" s="133">
        <v>2</v>
      </c>
      <c r="AC21" s="133" t="str">
        <f>IF(女子名簿!AC21="","",68)</f>
        <v/>
      </c>
      <c r="AD21" s="133" t="str">
        <f>IF(女子名簿!AD21="","",女子名簿!AD21)</f>
        <v/>
      </c>
      <c r="AE21" s="133">
        <v>0</v>
      </c>
      <c r="AF21" s="133">
        <v>2</v>
      </c>
      <c r="AG21" s="133" t="str">
        <f>IF(女子名簿!AG21="","",69)</f>
        <v/>
      </c>
      <c r="AH21" s="133" t="str">
        <f>IF(女子名簿!AH21="","",女子名簿!AH21)</f>
        <v/>
      </c>
      <c r="AI21" s="133">
        <v>0</v>
      </c>
      <c r="AJ21" s="133">
        <v>2</v>
      </c>
    </row>
    <row r="22" spans="1:36">
      <c r="A22" s="98"/>
      <c r="B22" s="133" t="str">
        <f>IF(女子名簿!B22="","",女子名簿!B22)</f>
        <v/>
      </c>
      <c r="C22" s="98"/>
      <c r="D22" s="98" t="str">
        <f>IF(女子名簿!D22="","",女子名簿!D22)</f>
        <v/>
      </c>
      <c r="E22" s="133" t="str">
        <f>IF(女子名簿!E22="","",女子名簿!E22)</f>
        <v/>
      </c>
      <c r="F22" s="133" t="str">
        <f>IF(女子名簿!F22="","",女子名簿!F22)</f>
        <v/>
      </c>
      <c r="G22" s="133" t="str">
        <f>IF(女子名簿!G22="","",女子名簿!G22)</f>
        <v/>
      </c>
      <c r="H22" s="133" t="str">
        <f>IF(女子名簿!H22="","",女子名簿!H22)</f>
        <v/>
      </c>
      <c r="I22" s="133" t="str">
        <f>IF(女子名簿!I22="","",女子名簿!I22)</f>
        <v/>
      </c>
      <c r="J22" s="133" t="str">
        <f>IF(女子名簿!J22="","",女子名簿!J22)</f>
        <v/>
      </c>
      <c r="K22" s="133">
        <f>IF(女子名簿!K22="","",女子名簿!K22)</f>
        <v>2</v>
      </c>
      <c r="L22" s="133" t="str">
        <f>IF(女子名簿!L22="","",女子名簿!L22)</f>
        <v/>
      </c>
      <c r="M22" s="193" t="str">
        <f>IF(女子名簿!M22="","",女子名簿!M22)</f>
        <v/>
      </c>
      <c r="N22" s="193" t="str">
        <f>IF(女子名簿!N22="","",女子名簿!N22)</f>
        <v/>
      </c>
      <c r="O22" s="133" t="str">
        <f>IF(女子名簿!O22="","",女子名簿!O22)</f>
        <v>島根</v>
      </c>
      <c r="P22" s="133"/>
      <c r="Q22" s="133" t="str">
        <f>IF(女子名簿!Q22="","",VLOOKUP(女子名簿!Q22,管理者シート!$G$9:$H$38,2,FALSE))</f>
        <v/>
      </c>
      <c r="R22" s="133" t="str">
        <f>IF(女子名簿!R22="","",女子名簿!R22)</f>
        <v/>
      </c>
      <c r="S22" s="133">
        <v>0</v>
      </c>
      <c r="T22" s="133">
        <v>2</v>
      </c>
      <c r="U22" s="133" t="str">
        <f>IF(女子名簿!U22="","",VLOOKUP(女子名簿!U22,管理者シート!$G$9:$H$38,2,FALSE))</f>
        <v/>
      </c>
      <c r="V22" s="133" t="str">
        <f>IF(女子名簿!V22="","",女子名簿!V22)</f>
        <v/>
      </c>
      <c r="W22" s="133">
        <v>0</v>
      </c>
      <c r="X22" s="133">
        <v>2</v>
      </c>
      <c r="Y22" s="133" t="str">
        <f>IF(女子名簿!Y22="","",VLOOKUP(女子名簿!Y22,管理者シート!$G$9:$H$23,2,FALSE))</f>
        <v/>
      </c>
      <c r="Z22" s="133" t="str">
        <f>IF(女子名簿!Z22="","",女子名簿!Z22)</f>
        <v/>
      </c>
      <c r="AA22" s="133">
        <v>0</v>
      </c>
      <c r="AB22" s="133">
        <v>2</v>
      </c>
      <c r="AC22" s="133" t="str">
        <f>IF(女子名簿!AC22="","",68)</f>
        <v/>
      </c>
      <c r="AD22" s="133" t="str">
        <f>IF(女子名簿!AD22="","",女子名簿!AD22)</f>
        <v/>
      </c>
      <c r="AE22" s="133">
        <v>0</v>
      </c>
      <c r="AF22" s="133">
        <v>2</v>
      </c>
      <c r="AG22" s="133" t="str">
        <f>IF(女子名簿!AG22="","",69)</f>
        <v/>
      </c>
      <c r="AH22" s="133" t="str">
        <f>IF(女子名簿!AH22="","",女子名簿!AH22)</f>
        <v/>
      </c>
      <c r="AI22" s="133">
        <v>0</v>
      </c>
      <c r="AJ22" s="133">
        <v>2</v>
      </c>
    </row>
    <row r="23" spans="1:36">
      <c r="A23" s="98"/>
      <c r="B23" s="133" t="str">
        <f>IF(女子名簿!B23="","",女子名簿!B23)</f>
        <v/>
      </c>
      <c r="C23" s="98"/>
      <c r="D23" s="98" t="str">
        <f>IF(女子名簿!D23="","",女子名簿!D23)</f>
        <v/>
      </c>
      <c r="E23" s="133" t="str">
        <f>IF(女子名簿!E23="","",女子名簿!E23)</f>
        <v/>
      </c>
      <c r="F23" s="133" t="str">
        <f>IF(女子名簿!F23="","",女子名簿!F23)</f>
        <v/>
      </c>
      <c r="G23" s="133" t="str">
        <f>IF(女子名簿!G23="","",女子名簿!G23)</f>
        <v/>
      </c>
      <c r="H23" s="133" t="str">
        <f>IF(女子名簿!H23="","",女子名簿!H23)</f>
        <v/>
      </c>
      <c r="I23" s="133" t="str">
        <f>IF(女子名簿!I23="","",女子名簿!I23)</f>
        <v/>
      </c>
      <c r="J23" s="133" t="str">
        <f>IF(女子名簿!J23="","",女子名簿!J23)</f>
        <v/>
      </c>
      <c r="K23" s="133">
        <f>IF(女子名簿!K23="","",女子名簿!K23)</f>
        <v>2</v>
      </c>
      <c r="L23" s="133" t="str">
        <f>IF(女子名簿!L23="","",女子名簿!L23)</f>
        <v/>
      </c>
      <c r="M23" s="193" t="str">
        <f>IF(女子名簿!M23="","",女子名簿!M23)</f>
        <v/>
      </c>
      <c r="N23" s="193" t="str">
        <f>IF(女子名簿!N23="","",女子名簿!N23)</f>
        <v/>
      </c>
      <c r="O23" s="133" t="str">
        <f>IF(女子名簿!O23="","",女子名簿!O23)</f>
        <v>島根</v>
      </c>
      <c r="P23" s="133"/>
      <c r="Q23" s="133" t="str">
        <f>IF(女子名簿!Q23="","",VLOOKUP(女子名簿!Q23,管理者シート!$G$9:$H$38,2,FALSE))</f>
        <v/>
      </c>
      <c r="R23" s="133" t="str">
        <f>IF(女子名簿!R23="","",女子名簿!R23)</f>
        <v/>
      </c>
      <c r="S23" s="133">
        <v>0</v>
      </c>
      <c r="T23" s="133">
        <v>2</v>
      </c>
      <c r="U23" s="133" t="str">
        <f>IF(女子名簿!U23="","",VLOOKUP(女子名簿!U23,管理者シート!$G$9:$H$38,2,FALSE))</f>
        <v/>
      </c>
      <c r="V23" s="133" t="str">
        <f>IF(女子名簿!V23="","",女子名簿!V23)</f>
        <v/>
      </c>
      <c r="W23" s="133">
        <v>0</v>
      </c>
      <c r="X23" s="133">
        <v>2</v>
      </c>
      <c r="Y23" s="133" t="str">
        <f>IF(女子名簿!Y23="","",VLOOKUP(女子名簿!Y23,管理者シート!$G$9:$H$23,2,FALSE))</f>
        <v/>
      </c>
      <c r="Z23" s="133" t="str">
        <f>IF(女子名簿!Z23="","",女子名簿!Z23)</f>
        <v/>
      </c>
      <c r="AA23" s="133">
        <v>0</v>
      </c>
      <c r="AB23" s="133">
        <v>2</v>
      </c>
      <c r="AC23" s="133" t="str">
        <f>IF(女子名簿!AC23="","",68)</f>
        <v/>
      </c>
      <c r="AD23" s="133" t="str">
        <f>IF(女子名簿!AD23="","",女子名簿!AD23)</f>
        <v/>
      </c>
      <c r="AE23" s="133">
        <v>0</v>
      </c>
      <c r="AF23" s="133">
        <v>2</v>
      </c>
      <c r="AG23" s="133" t="str">
        <f>IF(女子名簿!AG23="","",69)</f>
        <v/>
      </c>
      <c r="AH23" s="133" t="str">
        <f>IF(女子名簿!AH23="","",女子名簿!AH23)</f>
        <v/>
      </c>
      <c r="AI23" s="133">
        <v>0</v>
      </c>
      <c r="AJ23" s="133">
        <v>2</v>
      </c>
    </row>
    <row r="24" spans="1:36">
      <c r="A24" s="98"/>
      <c r="B24" s="133" t="str">
        <f>IF(女子名簿!B24="","",女子名簿!B24)</f>
        <v/>
      </c>
      <c r="C24" s="98"/>
      <c r="D24" s="98" t="str">
        <f>IF(女子名簿!D24="","",女子名簿!D24)</f>
        <v/>
      </c>
      <c r="E24" s="133" t="str">
        <f>IF(女子名簿!E24="","",女子名簿!E24)</f>
        <v/>
      </c>
      <c r="F24" s="133" t="str">
        <f>IF(女子名簿!F24="","",女子名簿!F24)</f>
        <v/>
      </c>
      <c r="G24" s="133" t="str">
        <f>IF(女子名簿!G24="","",女子名簿!G24)</f>
        <v/>
      </c>
      <c r="H24" s="133" t="str">
        <f>IF(女子名簿!H24="","",女子名簿!H24)</f>
        <v/>
      </c>
      <c r="I24" s="133" t="str">
        <f>IF(女子名簿!I24="","",女子名簿!I24)</f>
        <v/>
      </c>
      <c r="J24" s="133" t="str">
        <f>IF(女子名簿!J24="","",女子名簿!J24)</f>
        <v/>
      </c>
      <c r="K24" s="133">
        <f>IF(女子名簿!K24="","",女子名簿!K24)</f>
        <v>2</v>
      </c>
      <c r="L24" s="133" t="str">
        <f>IF(女子名簿!L24="","",女子名簿!L24)</f>
        <v/>
      </c>
      <c r="M24" s="193" t="str">
        <f>IF(女子名簿!M24="","",女子名簿!M24)</f>
        <v/>
      </c>
      <c r="N24" s="193" t="str">
        <f>IF(女子名簿!N24="","",女子名簿!N24)</f>
        <v/>
      </c>
      <c r="O24" s="133" t="str">
        <f>IF(女子名簿!O24="","",女子名簿!O24)</f>
        <v>島根</v>
      </c>
      <c r="P24" s="133"/>
      <c r="Q24" s="133" t="str">
        <f>IF(女子名簿!Q24="","",VLOOKUP(女子名簿!Q24,管理者シート!$G$9:$H$38,2,FALSE))</f>
        <v/>
      </c>
      <c r="R24" s="133" t="str">
        <f>IF(女子名簿!R24="","",女子名簿!R24)</f>
        <v/>
      </c>
      <c r="S24" s="133">
        <v>0</v>
      </c>
      <c r="T24" s="133">
        <v>2</v>
      </c>
      <c r="U24" s="133" t="str">
        <f>IF(女子名簿!U24="","",VLOOKUP(女子名簿!U24,管理者シート!$G$9:$H$38,2,FALSE))</f>
        <v/>
      </c>
      <c r="V24" s="133" t="str">
        <f>IF(女子名簿!V24="","",女子名簿!V24)</f>
        <v/>
      </c>
      <c r="W24" s="133">
        <v>0</v>
      </c>
      <c r="X24" s="133">
        <v>2</v>
      </c>
      <c r="Y24" s="133" t="str">
        <f>IF(女子名簿!Y24="","",VLOOKUP(女子名簿!Y24,管理者シート!$G$9:$H$23,2,FALSE))</f>
        <v/>
      </c>
      <c r="Z24" s="133" t="str">
        <f>IF(女子名簿!Z24="","",女子名簿!Z24)</f>
        <v/>
      </c>
      <c r="AA24" s="133">
        <v>0</v>
      </c>
      <c r="AB24" s="133">
        <v>2</v>
      </c>
      <c r="AC24" s="133" t="str">
        <f>IF(女子名簿!AC24="","",68)</f>
        <v/>
      </c>
      <c r="AD24" s="133" t="str">
        <f>IF(女子名簿!AD24="","",女子名簿!AD24)</f>
        <v/>
      </c>
      <c r="AE24" s="133">
        <v>0</v>
      </c>
      <c r="AF24" s="133">
        <v>2</v>
      </c>
      <c r="AG24" s="133" t="str">
        <f>IF(女子名簿!AG24="","",69)</f>
        <v/>
      </c>
      <c r="AH24" s="133" t="str">
        <f>IF(女子名簿!AH24="","",女子名簿!AH24)</f>
        <v/>
      </c>
      <c r="AI24" s="133">
        <v>0</v>
      </c>
      <c r="AJ24" s="133">
        <v>2</v>
      </c>
    </row>
    <row r="25" spans="1:36">
      <c r="A25" s="98"/>
      <c r="B25" s="133" t="str">
        <f>IF(女子名簿!B25="","",女子名簿!B25)</f>
        <v/>
      </c>
      <c r="C25" s="98"/>
      <c r="D25" s="98" t="str">
        <f>IF(女子名簿!D25="","",女子名簿!D25)</f>
        <v/>
      </c>
      <c r="E25" s="133" t="str">
        <f>IF(女子名簿!E25="","",女子名簿!E25)</f>
        <v/>
      </c>
      <c r="F25" s="133" t="str">
        <f>IF(女子名簿!F25="","",女子名簿!F25)</f>
        <v/>
      </c>
      <c r="G25" s="133" t="str">
        <f>IF(女子名簿!G25="","",女子名簿!G25)</f>
        <v/>
      </c>
      <c r="H25" s="133" t="str">
        <f>IF(女子名簿!H25="","",女子名簿!H25)</f>
        <v/>
      </c>
      <c r="I25" s="133" t="str">
        <f>IF(女子名簿!I25="","",女子名簿!I25)</f>
        <v/>
      </c>
      <c r="J25" s="133" t="str">
        <f>IF(女子名簿!J25="","",女子名簿!J25)</f>
        <v/>
      </c>
      <c r="K25" s="133">
        <f>IF(女子名簿!K25="","",女子名簿!K25)</f>
        <v>2</v>
      </c>
      <c r="L25" s="133" t="str">
        <f>IF(女子名簿!L25="","",女子名簿!L25)</f>
        <v/>
      </c>
      <c r="M25" s="193" t="str">
        <f>IF(女子名簿!M25="","",女子名簿!M25)</f>
        <v/>
      </c>
      <c r="N25" s="193" t="str">
        <f>IF(女子名簿!N25="","",女子名簿!N25)</f>
        <v/>
      </c>
      <c r="O25" s="133" t="str">
        <f>IF(女子名簿!O25="","",女子名簿!O25)</f>
        <v>島根</v>
      </c>
      <c r="P25" s="133"/>
      <c r="Q25" s="133" t="str">
        <f>IF(女子名簿!Q25="","",VLOOKUP(女子名簿!Q25,管理者シート!$G$9:$H$38,2,FALSE))</f>
        <v/>
      </c>
      <c r="R25" s="133" t="str">
        <f>IF(女子名簿!R25="","",女子名簿!R25)</f>
        <v/>
      </c>
      <c r="S25" s="133">
        <v>0</v>
      </c>
      <c r="T25" s="133">
        <v>2</v>
      </c>
      <c r="U25" s="133" t="str">
        <f>IF(女子名簿!U25="","",VLOOKUP(女子名簿!U25,管理者シート!$G$9:$H$38,2,FALSE))</f>
        <v/>
      </c>
      <c r="V25" s="133" t="str">
        <f>IF(女子名簿!V25="","",女子名簿!V25)</f>
        <v/>
      </c>
      <c r="W25" s="133">
        <v>0</v>
      </c>
      <c r="X25" s="133">
        <v>2</v>
      </c>
      <c r="Y25" s="133" t="str">
        <f>IF(女子名簿!Y25="","",VLOOKUP(女子名簿!Y25,管理者シート!$G$9:$H$23,2,FALSE))</f>
        <v/>
      </c>
      <c r="Z25" s="133" t="str">
        <f>IF(女子名簿!Z25="","",女子名簿!Z25)</f>
        <v/>
      </c>
      <c r="AA25" s="133">
        <v>0</v>
      </c>
      <c r="AB25" s="133">
        <v>2</v>
      </c>
      <c r="AC25" s="133" t="str">
        <f>IF(女子名簿!AC25="","",68)</f>
        <v/>
      </c>
      <c r="AD25" s="133" t="str">
        <f>IF(女子名簿!AD25="","",女子名簿!AD25)</f>
        <v/>
      </c>
      <c r="AE25" s="133">
        <v>0</v>
      </c>
      <c r="AF25" s="133">
        <v>2</v>
      </c>
      <c r="AG25" s="133" t="str">
        <f>IF(女子名簿!AG25="","",69)</f>
        <v/>
      </c>
      <c r="AH25" s="133" t="str">
        <f>IF(女子名簿!AH25="","",女子名簿!AH25)</f>
        <v/>
      </c>
      <c r="AI25" s="133">
        <v>0</v>
      </c>
      <c r="AJ25" s="133">
        <v>2</v>
      </c>
    </row>
    <row r="26" spans="1:36">
      <c r="A26" s="98"/>
      <c r="B26" s="133" t="str">
        <f>IF(女子名簿!B26="","",女子名簿!B26)</f>
        <v/>
      </c>
      <c r="C26" s="98"/>
      <c r="D26" s="98" t="str">
        <f>IF(女子名簿!D26="","",女子名簿!D26)</f>
        <v/>
      </c>
      <c r="E26" s="133" t="str">
        <f>IF(女子名簿!E26="","",女子名簿!E26)</f>
        <v/>
      </c>
      <c r="F26" s="133" t="str">
        <f>IF(女子名簿!F26="","",女子名簿!F26)</f>
        <v/>
      </c>
      <c r="G26" s="133" t="str">
        <f>IF(女子名簿!G26="","",女子名簿!G26)</f>
        <v/>
      </c>
      <c r="H26" s="133" t="str">
        <f>IF(女子名簿!H26="","",女子名簿!H26)</f>
        <v/>
      </c>
      <c r="I26" s="133" t="str">
        <f>IF(女子名簿!I26="","",女子名簿!I26)</f>
        <v/>
      </c>
      <c r="J26" s="133" t="str">
        <f>IF(女子名簿!J26="","",女子名簿!J26)</f>
        <v/>
      </c>
      <c r="K26" s="133">
        <f>IF(女子名簿!K26="","",女子名簿!K26)</f>
        <v>2</v>
      </c>
      <c r="L26" s="133" t="str">
        <f>IF(女子名簿!L26="","",女子名簿!L26)</f>
        <v/>
      </c>
      <c r="M26" s="193" t="str">
        <f>IF(女子名簿!M26="","",女子名簿!M26)</f>
        <v/>
      </c>
      <c r="N26" s="193" t="str">
        <f>IF(女子名簿!N26="","",女子名簿!N26)</f>
        <v/>
      </c>
      <c r="O26" s="133" t="str">
        <f>IF(女子名簿!O26="","",女子名簿!O26)</f>
        <v>島根</v>
      </c>
      <c r="P26" s="133"/>
      <c r="Q26" s="133" t="str">
        <f>IF(女子名簿!Q26="","",VLOOKUP(女子名簿!Q26,管理者シート!$G$9:$H$38,2,FALSE))</f>
        <v/>
      </c>
      <c r="R26" s="133" t="str">
        <f>IF(女子名簿!R26="","",女子名簿!R26)</f>
        <v/>
      </c>
      <c r="S26" s="133">
        <v>0</v>
      </c>
      <c r="T26" s="133">
        <v>2</v>
      </c>
      <c r="U26" s="133" t="str">
        <f>IF(女子名簿!U26="","",VLOOKUP(女子名簿!U26,管理者シート!$G$9:$H$38,2,FALSE))</f>
        <v/>
      </c>
      <c r="V26" s="133" t="str">
        <f>IF(女子名簿!V26="","",女子名簿!V26)</f>
        <v/>
      </c>
      <c r="W26" s="133">
        <v>0</v>
      </c>
      <c r="X26" s="133">
        <v>2</v>
      </c>
      <c r="Y26" s="133" t="str">
        <f>IF(女子名簿!Y26="","",VLOOKUP(女子名簿!Y26,管理者シート!$G$9:$H$23,2,FALSE))</f>
        <v/>
      </c>
      <c r="Z26" s="133" t="str">
        <f>IF(女子名簿!Z26="","",女子名簿!Z26)</f>
        <v/>
      </c>
      <c r="AA26" s="133">
        <v>0</v>
      </c>
      <c r="AB26" s="133">
        <v>2</v>
      </c>
      <c r="AC26" s="133" t="str">
        <f>IF(女子名簿!AC26="","",68)</f>
        <v/>
      </c>
      <c r="AD26" s="133" t="str">
        <f>IF(女子名簿!AD26="","",女子名簿!AD26)</f>
        <v/>
      </c>
      <c r="AE26" s="133">
        <v>0</v>
      </c>
      <c r="AF26" s="133">
        <v>2</v>
      </c>
      <c r="AG26" s="133" t="str">
        <f>IF(女子名簿!AG26="","",69)</f>
        <v/>
      </c>
      <c r="AH26" s="133" t="str">
        <f>IF(女子名簿!AH26="","",女子名簿!AH26)</f>
        <v/>
      </c>
      <c r="AI26" s="133">
        <v>0</v>
      </c>
      <c r="AJ26" s="133">
        <v>2</v>
      </c>
    </row>
    <row r="27" spans="1:36">
      <c r="A27" s="98"/>
      <c r="B27" s="133" t="str">
        <f>IF(女子名簿!B27="","",女子名簿!B27)</f>
        <v/>
      </c>
      <c r="C27" s="98"/>
      <c r="D27" s="98" t="str">
        <f>IF(女子名簿!D27="","",女子名簿!D27)</f>
        <v/>
      </c>
      <c r="E27" s="133" t="str">
        <f>IF(女子名簿!E27="","",女子名簿!E27)</f>
        <v/>
      </c>
      <c r="F27" s="133" t="str">
        <f>IF(女子名簿!F27="","",女子名簿!F27)</f>
        <v/>
      </c>
      <c r="G27" s="133" t="str">
        <f>IF(女子名簿!G27="","",女子名簿!G27)</f>
        <v/>
      </c>
      <c r="H27" s="133" t="str">
        <f>IF(女子名簿!H27="","",女子名簿!H27)</f>
        <v/>
      </c>
      <c r="I27" s="133" t="str">
        <f>IF(女子名簿!I27="","",女子名簿!I27)</f>
        <v/>
      </c>
      <c r="J27" s="133" t="str">
        <f>IF(女子名簿!J27="","",女子名簿!J27)</f>
        <v/>
      </c>
      <c r="K27" s="133">
        <f>IF(女子名簿!K27="","",女子名簿!K27)</f>
        <v>2</v>
      </c>
      <c r="L27" s="133" t="str">
        <f>IF(女子名簿!L27="","",女子名簿!L27)</f>
        <v/>
      </c>
      <c r="M27" s="193" t="str">
        <f>IF(女子名簿!M27="","",女子名簿!M27)</f>
        <v/>
      </c>
      <c r="N27" s="193" t="str">
        <f>IF(女子名簿!N27="","",女子名簿!N27)</f>
        <v/>
      </c>
      <c r="O27" s="133" t="str">
        <f>IF(女子名簿!O27="","",女子名簿!O27)</f>
        <v>島根</v>
      </c>
      <c r="P27" s="133"/>
      <c r="Q27" s="133" t="str">
        <f>IF(女子名簿!Q27="","",VLOOKUP(女子名簿!Q27,管理者シート!$G$9:$H$38,2,FALSE))</f>
        <v/>
      </c>
      <c r="R27" s="133" t="str">
        <f>IF(女子名簿!R27="","",女子名簿!R27)</f>
        <v/>
      </c>
      <c r="S27" s="133">
        <v>0</v>
      </c>
      <c r="T27" s="133">
        <v>2</v>
      </c>
      <c r="U27" s="133" t="str">
        <f>IF(女子名簿!U27="","",VLOOKUP(女子名簿!U27,管理者シート!$G$9:$H$38,2,FALSE))</f>
        <v/>
      </c>
      <c r="V27" s="133" t="str">
        <f>IF(女子名簿!V27="","",女子名簿!V27)</f>
        <v/>
      </c>
      <c r="W27" s="133">
        <v>0</v>
      </c>
      <c r="X27" s="133">
        <v>2</v>
      </c>
      <c r="Y27" s="133" t="str">
        <f>IF(女子名簿!Y27="","",VLOOKUP(女子名簿!Y27,管理者シート!$G$9:$H$23,2,FALSE))</f>
        <v/>
      </c>
      <c r="Z27" s="133" t="str">
        <f>IF(女子名簿!Z27="","",女子名簿!Z27)</f>
        <v/>
      </c>
      <c r="AA27" s="133">
        <v>0</v>
      </c>
      <c r="AB27" s="133">
        <v>2</v>
      </c>
      <c r="AC27" s="133" t="str">
        <f>IF(女子名簿!AC27="","",68)</f>
        <v/>
      </c>
      <c r="AD27" s="133" t="str">
        <f>IF(女子名簿!AD27="","",女子名簿!AD27)</f>
        <v/>
      </c>
      <c r="AE27" s="133">
        <v>0</v>
      </c>
      <c r="AF27" s="133">
        <v>2</v>
      </c>
      <c r="AG27" s="133" t="str">
        <f>IF(女子名簿!AG27="","",69)</f>
        <v/>
      </c>
      <c r="AH27" s="133" t="str">
        <f>IF(女子名簿!AH27="","",女子名簿!AH27)</f>
        <v/>
      </c>
      <c r="AI27" s="133">
        <v>0</v>
      </c>
      <c r="AJ27" s="133">
        <v>2</v>
      </c>
    </row>
    <row r="28" spans="1:36">
      <c r="A28" s="98"/>
      <c r="B28" s="133" t="str">
        <f>IF(女子名簿!B28="","",女子名簿!B28)</f>
        <v/>
      </c>
      <c r="C28" s="98"/>
      <c r="D28" s="98" t="str">
        <f>IF(女子名簿!D28="","",女子名簿!D28)</f>
        <v/>
      </c>
      <c r="E28" s="133" t="str">
        <f>IF(女子名簿!E28="","",女子名簿!E28)</f>
        <v/>
      </c>
      <c r="F28" s="133" t="str">
        <f>IF(女子名簿!F28="","",女子名簿!F28)</f>
        <v/>
      </c>
      <c r="G28" s="133" t="str">
        <f>IF(女子名簿!G28="","",女子名簿!G28)</f>
        <v/>
      </c>
      <c r="H28" s="133" t="str">
        <f>IF(女子名簿!H28="","",女子名簿!H28)</f>
        <v/>
      </c>
      <c r="I28" s="133" t="str">
        <f>IF(女子名簿!I28="","",女子名簿!I28)</f>
        <v/>
      </c>
      <c r="J28" s="133" t="str">
        <f>IF(女子名簿!J28="","",女子名簿!J28)</f>
        <v/>
      </c>
      <c r="K28" s="133">
        <f>IF(女子名簿!K28="","",女子名簿!K28)</f>
        <v>2</v>
      </c>
      <c r="L28" s="133" t="str">
        <f>IF(女子名簿!L28="","",女子名簿!L28)</f>
        <v/>
      </c>
      <c r="M28" s="193" t="str">
        <f>IF(女子名簿!M28="","",女子名簿!M28)</f>
        <v/>
      </c>
      <c r="N28" s="193" t="str">
        <f>IF(女子名簿!N28="","",女子名簿!N28)</f>
        <v/>
      </c>
      <c r="O28" s="133" t="str">
        <f>IF(女子名簿!O28="","",女子名簿!O28)</f>
        <v>島根</v>
      </c>
      <c r="P28" s="133"/>
      <c r="Q28" s="133" t="str">
        <f>IF(女子名簿!Q28="","",VLOOKUP(女子名簿!Q28,管理者シート!$G$9:$H$38,2,FALSE))</f>
        <v/>
      </c>
      <c r="R28" s="133" t="str">
        <f>IF(女子名簿!R28="","",女子名簿!R28)</f>
        <v/>
      </c>
      <c r="S28" s="133">
        <v>0</v>
      </c>
      <c r="T28" s="133">
        <v>2</v>
      </c>
      <c r="U28" s="133" t="str">
        <f>IF(女子名簿!U28="","",VLOOKUP(女子名簿!U28,管理者シート!$G$9:$H$38,2,FALSE))</f>
        <v/>
      </c>
      <c r="V28" s="133" t="str">
        <f>IF(女子名簿!V28="","",女子名簿!V28)</f>
        <v/>
      </c>
      <c r="W28" s="133">
        <v>0</v>
      </c>
      <c r="X28" s="133">
        <v>2</v>
      </c>
      <c r="Y28" s="133" t="str">
        <f>IF(女子名簿!Y28="","",VLOOKUP(女子名簿!Y28,管理者シート!$G$9:$H$23,2,FALSE))</f>
        <v/>
      </c>
      <c r="Z28" s="133" t="str">
        <f>IF(女子名簿!Z28="","",女子名簿!Z28)</f>
        <v/>
      </c>
      <c r="AA28" s="133">
        <v>0</v>
      </c>
      <c r="AB28" s="133">
        <v>2</v>
      </c>
      <c r="AC28" s="133" t="str">
        <f>IF(女子名簿!AC28="","",68)</f>
        <v/>
      </c>
      <c r="AD28" s="133" t="str">
        <f>IF(女子名簿!AD28="","",女子名簿!AD28)</f>
        <v/>
      </c>
      <c r="AE28" s="133">
        <v>0</v>
      </c>
      <c r="AF28" s="133">
        <v>2</v>
      </c>
      <c r="AG28" s="133" t="str">
        <f>IF(女子名簿!AG28="","",69)</f>
        <v/>
      </c>
      <c r="AH28" s="133" t="str">
        <f>IF(女子名簿!AH28="","",女子名簿!AH28)</f>
        <v/>
      </c>
      <c r="AI28" s="133">
        <v>0</v>
      </c>
      <c r="AJ28" s="133">
        <v>2</v>
      </c>
    </row>
    <row r="29" spans="1:36">
      <c r="A29" s="98"/>
      <c r="B29" s="133" t="str">
        <f>IF(女子名簿!B29="","",女子名簿!B29)</f>
        <v/>
      </c>
      <c r="C29" s="98"/>
      <c r="D29" s="98" t="str">
        <f>IF(女子名簿!D29="","",女子名簿!D29)</f>
        <v/>
      </c>
      <c r="E29" s="133" t="str">
        <f>IF(女子名簿!E29="","",女子名簿!E29)</f>
        <v/>
      </c>
      <c r="F29" s="133" t="str">
        <f>IF(女子名簿!F29="","",女子名簿!F29)</f>
        <v/>
      </c>
      <c r="G29" s="133" t="str">
        <f>IF(女子名簿!G29="","",女子名簿!G29)</f>
        <v/>
      </c>
      <c r="H29" s="133" t="str">
        <f>IF(女子名簿!H29="","",女子名簿!H29)</f>
        <v/>
      </c>
      <c r="I29" s="133" t="str">
        <f>IF(女子名簿!I29="","",女子名簿!I29)</f>
        <v/>
      </c>
      <c r="J29" s="133" t="str">
        <f>IF(女子名簿!J29="","",女子名簿!J29)</f>
        <v/>
      </c>
      <c r="K29" s="133">
        <f>IF(女子名簿!K29="","",女子名簿!K29)</f>
        <v>2</v>
      </c>
      <c r="L29" s="133" t="str">
        <f>IF(女子名簿!L29="","",女子名簿!L29)</f>
        <v/>
      </c>
      <c r="M29" s="193" t="str">
        <f>IF(女子名簿!M29="","",女子名簿!M29)</f>
        <v/>
      </c>
      <c r="N29" s="193" t="str">
        <f>IF(女子名簿!N29="","",女子名簿!N29)</f>
        <v/>
      </c>
      <c r="O29" s="133" t="str">
        <f>IF(女子名簿!O29="","",女子名簿!O29)</f>
        <v>島根</v>
      </c>
      <c r="P29" s="133"/>
      <c r="Q29" s="133" t="str">
        <f>IF(女子名簿!Q29="","",VLOOKUP(女子名簿!Q29,管理者シート!$G$9:$H$38,2,FALSE))</f>
        <v/>
      </c>
      <c r="R29" s="133" t="str">
        <f>IF(女子名簿!R29="","",女子名簿!R29)</f>
        <v/>
      </c>
      <c r="S29" s="133">
        <v>0</v>
      </c>
      <c r="T29" s="133">
        <v>2</v>
      </c>
      <c r="U29" s="133" t="str">
        <f>IF(女子名簿!U29="","",VLOOKUP(女子名簿!U29,管理者シート!$G$9:$H$38,2,FALSE))</f>
        <v/>
      </c>
      <c r="V29" s="133" t="str">
        <f>IF(女子名簿!V29="","",女子名簿!V29)</f>
        <v/>
      </c>
      <c r="W29" s="133">
        <v>0</v>
      </c>
      <c r="X29" s="133">
        <v>2</v>
      </c>
      <c r="Y29" s="133" t="str">
        <f>IF(女子名簿!Y29="","",VLOOKUP(女子名簿!Y29,管理者シート!$G$9:$H$23,2,FALSE))</f>
        <v/>
      </c>
      <c r="Z29" s="133" t="str">
        <f>IF(女子名簿!Z29="","",女子名簿!Z29)</f>
        <v/>
      </c>
      <c r="AA29" s="133">
        <v>0</v>
      </c>
      <c r="AB29" s="133">
        <v>2</v>
      </c>
      <c r="AC29" s="133" t="str">
        <f>IF(女子名簿!AC29="","",68)</f>
        <v/>
      </c>
      <c r="AD29" s="133" t="str">
        <f>IF(女子名簿!AD29="","",女子名簿!AD29)</f>
        <v/>
      </c>
      <c r="AE29" s="133">
        <v>0</v>
      </c>
      <c r="AF29" s="133">
        <v>2</v>
      </c>
      <c r="AG29" s="133" t="str">
        <f>IF(女子名簿!AG29="","",69)</f>
        <v/>
      </c>
      <c r="AH29" s="133" t="str">
        <f>IF(女子名簿!AH29="","",女子名簿!AH29)</f>
        <v/>
      </c>
      <c r="AI29" s="133">
        <v>0</v>
      </c>
      <c r="AJ29" s="133">
        <v>2</v>
      </c>
    </row>
    <row r="30" spans="1:36">
      <c r="A30" s="98"/>
      <c r="B30" s="133" t="str">
        <f>IF(女子名簿!B30="","",女子名簿!B30)</f>
        <v/>
      </c>
      <c r="C30" s="98"/>
      <c r="D30" s="98" t="str">
        <f>IF(女子名簿!D30="","",女子名簿!D30)</f>
        <v/>
      </c>
      <c r="E30" s="133" t="str">
        <f>IF(女子名簿!E30="","",女子名簿!E30)</f>
        <v/>
      </c>
      <c r="F30" s="133" t="str">
        <f>IF(女子名簿!F30="","",女子名簿!F30)</f>
        <v/>
      </c>
      <c r="G30" s="133" t="str">
        <f>IF(女子名簿!G30="","",女子名簿!G30)</f>
        <v/>
      </c>
      <c r="H30" s="133" t="str">
        <f>IF(女子名簿!H30="","",女子名簿!H30)</f>
        <v/>
      </c>
      <c r="I30" s="133" t="str">
        <f>IF(女子名簿!I30="","",女子名簿!I30)</f>
        <v/>
      </c>
      <c r="J30" s="133" t="str">
        <f>IF(女子名簿!J30="","",女子名簿!J30)</f>
        <v/>
      </c>
      <c r="K30" s="133">
        <f>IF(女子名簿!K30="","",女子名簿!K30)</f>
        <v>2</v>
      </c>
      <c r="L30" s="133" t="str">
        <f>IF(女子名簿!L30="","",女子名簿!L30)</f>
        <v/>
      </c>
      <c r="M30" s="193" t="str">
        <f>IF(女子名簿!M30="","",女子名簿!M30)</f>
        <v/>
      </c>
      <c r="N30" s="193" t="str">
        <f>IF(女子名簿!N30="","",女子名簿!N30)</f>
        <v/>
      </c>
      <c r="O30" s="133" t="str">
        <f>IF(女子名簿!O30="","",女子名簿!O30)</f>
        <v>島根</v>
      </c>
      <c r="P30" s="133"/>
      <c r="Q30" s="133" t="str">
        <f>IF(女子名簿!Q30="","",VLOOKUP(女子名簿!Q30,管理者シート!$G$9:$H$38,2,FALSE))</f>
        <v/>
      </c>
      <c r="R30" s="133" t="str">
        <f>IF(女子名簿!R30="","",女子名簿!R30)</f>
        <v/>
      </c>
      <c r="S30" s="133">
        <v>0</v>
      </c>
      <c r="T30" s="133">
        <v>2</v>
      </c>
      <c r="U30" s="133" t="str">
        <f>IF(女子名簿!U30="","",VLOOKUP(女子名簿!U30,管理者シート!$G$9:$H$38,2,FALSE))</f>
        <v/>
      </c>
      <c r="V30" s="133" t="str">
        <f>IF(女子名簿!V30="","",女子名簿!V30)</f>
        <v/>
      </c>
      <c r="W30" s="133">
        <v>0</v>
      </c>
      <c r="X30" s="133">
        <v>2</v>
      </c>
      <c r="Y30" s="133" t="str">
        <f>IF(女子名簿!Y30="","",VLOOKUP(女子名簿!Y30,管理者シート!$G$9:$H$23,2,FALSE))</f>
        <v/>
      </c>
      <c r="Z30" s="133" t="str">
        <f>IF(女子名簿!Z30="","",女子名簿!Z30)</f>
        <v/>
      </c>
      <c r="AA30" s="133">
        <v>0</v>
      </c>
      <c r="AB30" s="133">
        <v>2</v>
      </c>
      <c r="AC30" s="133" t="str">
        <f>IF(女子名簿!AC30="","",68)</f>
        <v/>
      </c>
      <c r="AD30" s="133" t="str">
        <f>IF(女子名簿!AD30="","",女子名簿!AD30)</f>
        <v/>
      </c>
      <c r="AE30" s="133">
        <v>0</v>
      </c>
      <c r="AF30" s="133">
        <v>2</v>
      </c>
      <c r="AG30" s="133" t="str">
        <f>IF(女子名簿!AG30="","",69)</f>
        <v/>
      </c>
      <c r="AH30" s="133" t="str">
        <f>IF(女子名簿!AH30="","",女子名簿!AH30)</f>
        <v/>
      </c>
      <c r="AI30" s="133">
        <v>0</v>
      </c>
      <c r="AJ30" s="133">
        <v>2</v>
      </c>
    </row>
    <row r="31" spans="1:36">
      <c r="A31" s="98"/>
      <c r="B31" s="133" t="str">
        <f>IF(女子名簿!B31="","",女子名簿!B31)</f>
        <v/>
      </c>
      <c r="C31" s="98"/>
      <c r="D31" s="98" t="str">
        <f>IF(女子名簿!D31="","",女子名簿!D31)</f>
        <v/>
      </c>
      <c r="E31" s="133" t="str">
        <f>IF(女子名簿!E31="","",女子名簿!E31)</f>
        <v/>
      </c>
      <c r="F31" s="133" t="str">
        <f>IF(女子名簿!F31="","",女子名簿!F31)</f>
        <v/>
      </c>
      <c r="G31" s="133" t="str">
        <f>IF(女子名簿!G31="","",女子名簿!G31)</f>
        <v/>
      </c>
      <c r="H31" s="133" t="str">
        <f>IF(女子名簿!H31="","",女子名簿!H31)</f>
        <v/>
      </c>
      <c r="I31" s="133" t="str">
        <f>IF(女子名簿!I31="","",女子名簿!I31)</f>
        <v/>
      </c>
      <c r="J31" s="133" t="str">
        <f>IF(女子名簿!J31="","",女子名簿!J31)</f>
        <v/>
      </c>
      <c r="K31" s="133">
        <f>IF(女子名簿!K31="","",女子名簿!K31)</f>
        <v>2</v>
      </c>
      <c r="L31" s="133" t="str">
        <f>IF(女子名簿!L31="","",女子名簿!L31)</f>
        <v/>
      </c>
      <c r="M31" s="193" t="str">
        <f>IF(女子名簿!M31="","",女子名簿!M31)</f>
        <v/>
      </c>
      <c r="N31" s="193" t="str">
        <f>IF(女子名簿!N31="","",女子名簿!N31)</f>
        <v/>
      </c>
      <c r="O31" s="133" t="str">
        <f>IF(女子名簿!O31="","",女子名簿!O31)</f>
        <v>島根</v>
      </c>
      <c r="P31" s="133"/>
      <c r="Q31" s="133" t="str">
        <f>IF(女子名簿!Q31="","",VLOOKUP(女子名簿!Q31,管理者シート!$G$9:$H$38,2,FALSE))</f>
        <v/>
      </c>
      <c r="R31" s="133" t="str">
        <f>IF(女子名簿!R31="","",女子名簿!R31)</f>
        <v/>
      </c>
      <c r="S31" s="133">
        <v>0</v>
      </c>
      <c r="T31" s="133">
        <v>2</v>
      </c>
      <c r="U31" s="133" t="str">
        <f>IF(女子名簿!U31="","",VLOOKUP(女子名簿!U31,管理者シート!$G$9:$H$38,2,FALSE))</f>
        <v/>
      </c>
      <c r="V31" s="133" t="str">
        <f>IF(女子名簿!V31="","",女子名簿!V31)</f>
        <v/>
      </c>
      <c r="W31" s="133">
        <v>0</v>
      </c>
      <c r="X31" s="133">
        <v>2</v>
      </c>
      <c r="Y31" s="133" t="str">
        <f>IF(女子名簿!Y31="","",VLOOKUP(女子名簿!Y31,管理者シート!$G$9:$H$23,2,FALSE))</f>
        <v/>
      </c>
      <c r="Z31" s="133" t="str">
        <f>IF(女子名簿!Z31="","",女子名簿!Z31)</f>
        <v/>
      </c>
      <c r="AA31" s="133">
        <v>0</v>
      </c>
      <c r="AB31" s="133">
        <v>2</v>
      </c>
      <c r="AC31" s="133" t="str">
        <f>IF(女子名簿!AC31="","",68)</f>
        <v/>
      </c>
      <c r="AD31" s="133" t="str">
        <f>IF(女子名簿!AD31="","",女子名簿!AD31)</f>
        <v/>
      </c>
      <c r="AE31" s="133">
        <v>0</v>
      </c>
      <c r="AF31" s="133">
        <v>2</v>
      </c>
      <c r="AG31" s="133" t="str">
        <f>IF(女子名簿!AG31="","",69)</f>
        <v/>
      </c>
      <c r="AH31" s="133" t="str">
        <f>IF(女子名簿!AH31="","",女子名簿!AH31)</f>
        <v/>
      </c>
      <c r="AI31" s="133">
        <v>0</v>
      </c>
      <c r="AJ31" s="133">
        <v>2</v>
      </c>
    </row>
    <row r="32" spans="1:36">
      <c r="A32" s="98"/>
      <c r="B32" s="133" t="str">
        <f>IF(女子名簿!B32="","",女子名簿!B32)</f>
        <v/>
      </c>
      <c r="C32" s="98"/>
      <c r="D32" s="98" t="str">
        <f>IF(女子名簿!D32="","",女子名簿!D32)</f>
        <v/>
      </c>
      <c r="E32" s="133" t="str">
        <f>IF(女子名簿!E32="","",女子名簿!E32)</f>
        <v/>
      </c>
      <c r="F32" s="133" t="str">
        <f>IF(女子名簿!F32="","",女子名簿!F32)</f>
        <v/>
      </c>
      <c r="G32" s="133" t="str">
        <f>IF(女子名簿!G32="","",女子名簿!G32)</f>
        <v/>
      </c>
      <c r="H32" s="133" t="str">
        <f>IF(女子名簿!H32="","",女子名簿!H32)</f>
        <v/>
      </c>
      <c r="I32" s="133" t="str">
        <f>IF(女子名簿!I32="","",女子名簿!I32)</f>
        <v/>
      </c>
      <c r="J32" s="133" t="str">
        <f>IF(女子名簿!J32="","",女子名簿!J32)</f>
        <v/>
      </c>
      <c r="K32" s="133">
        <f>IF(女子名簿!K32="","",女子名簿!K32)</f>
        <v>2</v>
      </c>
      <c r="L32" s="133" t="str">
        <f>IF(女子名簿!L32="","",女子名簿!L32)</f>
        <v/>
      </c>
      <c r="M32" s="193" t="str">
        <f>IF(女子名簿!M32="","",女子名簿!M32)</f>
        <v/>
      </c>
      <c r="N32" s="193" t="str">
        <f>IF(女子名簿!N32="","",女子名簿!N32)</f>
        <v/>
      </c>
      <c r="O32" s="133" t="str">
        <f>IF(女子名簿!O32="","",女子名簿!O32)</f>
        <v>島根</v>
      </c>
      <c r="P32" s="133"/>
      <c r="Q32" s="133" t="str">
        <f>IF(女子名簿!Q32="","",VLOOKUP(女子名簿!Q32,管理者シート!$G$9:$H$38,2,FALSE))</f>
        <v/>
      </c>
      <c r="R32" s="133" t="str">
        <f>IF(女子名簿!R32="","",女子名簿!R32)</f>
        <v/>
      </c>
      <c r="S32" s="133">
        <v>0</v>
      </c>
      <c r="T32" s="133">
        <v>2</v>
      </c>
      <c r="U32" s="133" t="str">
        <f>IF(女子名簿!U32="","",VLOOKUP(女子名簿!U32,管理者シート!$G$9:$H$38,2,FALSE))</f>
        <v/>
      </c>
      <c r="V32" s="133" t="str">
        <f>IF(女子名簿!V32="","",女子名簿!V32)</f>
        <v/>
      </c>
      <c r="W32" s="133">
        <v>0</v>
      </c>
      <c r="X32" s="133">
        <v>2</v>
      </c>
      <c r="Y32" s="133" t="str">
        <f>IF(女子名簿!Y32="","",VLOOKUP(女子名簿!Y32,管理者シート!$G$9:$H$23,2,FALSE))</f>
        <v/>
      </c>
      <c r="Z32" s="133" t="str">
        <f>IF(女子名簿!Z32="","",女子名簿!Z32)</f>
        <v/>
      </c>
      <c r="AA32" s="133">
        <v>0</v>
      </c>
      <c r="AB32" s="133">
        <v>2</v>
      </c>
      <c r="AC32" s="133" t="str">
        <f>IF(女子名簿!AC32="","",68)</f>
        <v/>
      </c>
      <c r="AD32" s="133" t="str">
        <f>IF(女子名簿!AD32="","",女子名簿!AD32)</f>
        <v/>
      </c>
      <c r="AE32" s="133">
        <v>0</v>
      </c>
      <c r="AF32" s="133">
        <v>2</v>
      </c>
      <c r="AG32" s="133" t="str">
        <f>IF(女子名簿!AG32="","",69)</f>
        <v/>
      </c>
      <c r="AH32" s="133" t="str">
        <f>IF(女子名簿!AH32="","",女子名簿!AH32)</f>
        <v/>
      </c>
      <c r="AI32" s="133">
        <v>0</v>
      </c>
      <c r="AJ32" s="133">
        <v>2</v>
      </c>
    </row>
    <row r="33" spans="1:36">
      <c r="A33" s="98"/>
      <c r="B33" s="133" t="str">
        <f>IF(女子名簿!B33="","",女子名簿!B33)</f>
        <v/>
      </c>
      <c r="C33" s="98"/>
      <c r="D33" s="98" t="str">
        <f>IF(女子名簿!D33="","",女子名簿!D33)</f>
        <v/>
      </c>
      <c r="E33" s="133" t="str">
        <f>IF(女子名簿!E33="","",女子名簿!E33)</f>
        <v/>
      </c>
      <c r="F33" s="133" t="str">
        <f>IF(女子名簿!F33="","",女子名簿!F33)</f>
        <v/>
      </c>
      <c r="G33" s="133" t="str">
        <f>IF(女子名簿!G33="","",女子名簿!G33)</f>
        <v/>
      </c>
      <c r="H33" s="133" t="str">
        <f>IF(女子名簿!H33="","",女子名簿!H33)</f>
        <v/>
      </c>
      <c r="I33" s="133" t="str">
        <f>IF(女子名簿!I33="","",女子名簿!I33)</f>
        <v/>
      </c>
      <c r="J33" s="133" t="str">
        <f>IF(女子名簿!J33="","",女子名簿!J33)</f>
        <v/>
      </c>
      <c r="K33" s="133">
        <f>IF(女子名簿!K33="","",女子名簿!K33)</f>
        <v>2</v>
      </c>
      <c r="L33" s="133" t="str">
        <f>IF(女子名簿!L33="","",女子名簿!L33)</f>
        <v/>
      </c>
      <c r="M33" s="193" t="str">
        <f>IF(女子名簿!M33="","",女子名簿!M33)</f>
        <v/>
      </c>
      <c r="N33" s="193" t="str">
        <f>IF(女子名簿!N33="","",女子名簿!N33)</f>
        <v/>
      </c>
      <c r="O33" s="133" t="str">
        <f>IF(女子名簿!O33="","",女子名簿!O33)</f>
        <v>島根</v>
      </c>
      <c r="P33" s="133"/>
      <c r="Q33" s="133" t="str">
        <f>IF(女子名簿!Q33="","",VLOOKUP(女子名簿!Q33,管理者シート!$G$9:$H$38,2,FALSE))</f>
        <v/>
      </c>
      <c r="R33" s="133" t="str">
        <f>IF(女子名簿!R33="","",女子名簿!R33)</f>
        <v/>
      </c>
      <c r="S33" s="133">
        <v>0</v>
      </c>
      <c r="T33" s="133">
        <v>2</v>
      </c>
      <c r="U33" s="133" t="str">
        <f>IF(女子名簿!U33="","",VLOOKUP(女子名簿!U33,管理者シート!$G$9:$H$38,2,FALSE))</f>
        <v/>
      </c>
      <c r="V33" s="133" t="str">
        <f>IF(女子名簿!V33="","",女子名簿!V33)</f>
        <v/>
      </c>
      <c r="W33" s="133">
        <v>0</v>
      </c>
      <c r="X33" s="133">
        <v>2</v>
      </c>
      <c r="Y33" s="133" t="str">
        <f>IF(女子名簿!Y33="","",VLOOKUP(女子名簿!Y33,管理者シート!$G$9:$H$23,2,FALSE))</f>
        <v/>
      </c>
      <c r="Z33" s="133" t="str">
        <f>IF(女子名簿!Z33="","",女子名簿!Z33)</f>
        <v/>
      </c>
      <c r="AA33" s="133">
        <v>0</v>
      </c>
      <c r="AB33" s="133">
        <v>2</v>
      </c>
      <c r="AC33" s="133" t="str">
        <f>IF(女子名簿!AC33="","",68)</f>
        <v/>
      </c>
      <c r="AD33" s="133" t="str">
        <f>IF(女子名簿!AD33="","",女子名簿!AD33)</f>
        <v/>
      </c>
      <c r="AE33" s="133">
        <v>0</v>
      </c>
      <c r="AF33" s="133">
        <v>2</v>
      </c>
      <c r="AG33" s="133" t="str">
        <f>IF(女子名簿!AG33="","",69)</f>
        <v/>
      </c>
      <c r="AH33" s="133" t="str">
        <f>IF(女子名簿!AH33="","",女子名簿!AH33)</f>
        <v/>
      </c>
      <c r="AI33" s="133">
        <v>0</v>
      </c>
      <c r="AJ33" s="133">
        <v>2</v>
      </c>
    </row>
    <row r="34" spans="1:36">
      <c r="A34" s="98"/>
      <c r="B34" s="133" t="str">
        <f>IF(女子名簿!B34="","",女子名簿!B34)</f>
        <v/>
      </c>
      <c r="C34" s="98"/>
      <c r="D34" s="98" t="str">
        <f>IF(女子名簿!D34="","",女子名簿!D34)</f>
        <v/>
      </c>
      <c r="E34" s="133" t="str">
        <f>IF(女子名簿!E34="","",女子名簿!E34)</f>
        <v/>
      </c>
      <c r="F34" s="133" t="str">
        <f>IF(女子名簿!F34="","",女子名簿!F34)</f>
        <v/>
      </c>
      <c r="G34" s="133" t="str">
        <f>IF(女子名簿!G34="","",女子名簿!G34)</f>
        <v/>
      </c>
      <c r="H34" s="133" t="str">
        <f>IF(女子名簿!H34="","",女子名簿!H34)</f>
        <v/>
      </c>
      <c r="I34" s="133" t="str">
        <f>IF(女子名簿!I34="","",女子名簿!I34)</f>
        <v/>
      </c>
      <c r="J34" s="133" t="str">
        <f>IF(女子名簿!J34="","",女子名簿!J34)</f>
        <v/>
      </c>
      <c r="K34" s="133">
        <f>IF(女子名簿!K34="","",女子名簿!K34)</f>
        <v>2</v>
      </c>
      <c r="L34" s="133" t="str">
        <f>IF(女子名簿!L34="","",女子名簿!L34)</f>
        <v/>
      </c>
      <c r="M34" s="193" t="str">
        <f>IF(女子名簿!M34="","",女子名簿!M34)</f>
        <v/>
      </c>
      <c r="N34" s="193" t="str">
        <f>IF(女子名簿!N34="","",女子名簿!N34)</f>
        <v/>
      </c>
      <c r="O34" s="133" t="str">
        <f>IF(女子名簿!O34="","",女子名簿!O34)</f>
        <v>島根</v>
      </c>
      <c r="P34" s="133"/>
      <c r="Q34" s="133" t="str">
        <f>IF(女子名簿!Q34="","",VLOOKUP(女子名簿!Q34,管理者シート!$G$9:$H$38,2,FALSE))</f>
        <v/>
      </c>
      <c r="R34" s="133" t="str">
        <f>IF(女子名簿!R34="","",女子名簿!R34)</f>
        <v/>
      </c>
      <c r="S34" s="133">
        <v>0</v>
      </c>
      <c r="T34" s="133">
        <v>2</v>
      </c>
      <c r="U34" s="133" t="str">
        <f>IF(女子名簿!U34="","",VLOOKUP(女子名簿!U34,管理者シート!$G$9:$H$38,2,FALSE))</f>
        <v/>
      </c>
      <c r="V34" s="133" t="str">
        <f>IF(女子名簿!V34="","",女子名簿!V34)</f>
        <v/>
      </c>
      <c r="W34" s="133">
        <v>0</v>
      </c>
      <c r="X34" s="133">
        <v>2</v>
      </c>
      <c r="Y34" s="133" t="str">
        <f>IF(女子名簿!Y34="","",VLOOKUP(女子名簿!Y34,管理者シート!$G$9:$H$23,2,FALSE))</f>
        <v/>
      </c>
      <c r="Z34" s="133" t="str">
        <f>IF(女子名簿!Z34="","",女子名簿!Z34)</f>
        <v/>
      </c>
      <c r="AA34" s="133">
        <v>0</v>
      </c>
      <c r="AB34" s="133">
        <v>2</v>
      </c>
      <c r="AC34" s="133" t="str">
        <f>IF(女子名簿!AC34="","",68)</f>
        <v/>
      </c>
      <c r="AD34" s="133" t="str">
        <f>IF(女子名簿!AD34="","",女子名簿!AD34)</f>
        <v/>
      </c>
      <c r="AE34" s="133">
        <v>0</v>
      </c>
      <c r="AF34" s="133">
        <v>2</v>
      </c>
      <c r="AG34" s="133" t="str">
        <f>IF(女子名簿!AG34="","",69)</f>
        <v/>
      </c>
      <c r="AH34" s="133" t="str">
        <f>IF(女子名簿!AH34="","",女子名簿!AH34)</f>
        <v/>
      </c>
      <c r="AI34" s="133">
        <v>0</v>
      </c>
      <c r="AJ34" s="133">
        <v>2</v>
      </c>
    </row>
    <row r="35" spans="1:36">
      <c r="A35" s="98"/>
      <c r="B35" s="133" t="str">
        <f>IF(女子名簿!B35="","",女子名簿!B35)</f>
        <v/>
      </c>
      <c r="C35" s="98"/>
      <c r="D35" s="98" t="str">
        <f>IF(女子名簿!D35="","",女子名簿!D35)</f>
        <v/>
      </c>
      <c r="E35" s="133" t="str">
        <f>IF(女子名簿!E35="","",女子名簿!E35)</f>
        <v/>
      </c>
      <c r="F35" s="133" t="str">
        <f>IF(女子名簿!F35="","",女子名簿!F35)</f>
        <v/>
      </c>
      <c r="G35" s="133" t="str">
        <f>IF(女子名簿!G35="","",女子名簿!G35)</f>
        <v/>
      </c>
      <c r="H35" s="133" t="str">
        <f>IF(女子名簿!H35="","",女子名簿!H35)</f>
        <v/>
      </c>
      <c r="I35" s="133" t="str">
        <f>IF(女子名簿!I35="","",女子名簿!I35)</f>
        <v/>
      </c>
      <c r="J35" s="133" t="str">
        <f>IF(女子名簿!J35="","",女子名簿!J35)</f>
        <v/>
      </c>
      <c r="K35" s="133">
        <f>IF(女子名簿!K35="","",女子名簿!K35)</f>
        <v>2</v>
      </c>
      <c r="L35" s="133" t="str">
        <f>IF(女子名簿!L35="","",女子名簿!L35)</f>
        <v/>
      </c>
      <c r="M35" s="193" t="str">
        <f>IF(女子名簿!M35="","",女子名簿!M35)</f>
        <v/>
      </c>
      <c r="N35" s="193" t="str">
        <f>IF(女子名簿!N35="","",女子名簿!N35)</f>
        <v/>
      </c>
      <c r="O35" s="133" t="str">
        <f>IF(女子名簿!O35="","",女子名簿!O35)</f>
        <v>島根</v>
      </c>
      <c r="P35" s="133"/>
      <c r="Q35" s="133" t="str">
        <f>IF(女子名簿!Q35="","",VLOOKUP(女子名簿!Q35,管理者シート!$G$9:$H$38,2,FALSE))</f>
        <v/>
      </c>
      <c r="R35" s="133" t="str">
        <f>IF(女子名簿!R35="","",女子名簿!R35)</f>
        <v/>
      </c>
      <c r="S35" s="133">
        <v>0</v>
      </c>
      <c r="T35" s="133">
        <v>2</v>
      </c>
      <c r="U35" s="133" t="str">
        <f>IF(女子名簿!U35="","",VLOOKUP(女子名簿!U35,管理者シート!$G$9:$H$38,2,FALSE))</f>
        <v/>
      </c>
      <c r="V35" s="133" t="str">
        <f>IF(女子名簿!V35="","",女子名簿!V35)</f>
        <v/>
      </c>
      <c r="W35" s="133">
        <v>0</v>
      </c>
      <c r="X35" s="133">
        <v>2</v>
      </c>
      <c r="Y35" s="133" t="str">
        <f>IF(女子名簿!Y35="","",VLOOKUP(女子名簿!Y35,管理者シート!$G$9:$H$23,2,FALSE))</f>
        <v/>
      </c>
      <c r="Z35" s="133" t="str">
        <f>IF(女子名簿!Z35="","",女子名簿!Z35)</f>
        <v/>
      </c>
      <c r="AA35" s="133">
        <v>0</v>
      </c>
      <c r="AB35" s="133">
        <v>2</v>
      </c>
      <c r="AC35" s="133" t="str">
        <f>IF(女子名簿!AC35="","",68)</f>
        <v/>
      </c>
      <c r="AD35" s="133" t="str">
        <f>IF(女子名簿!AD35="","",女子名簿!AD35)</f>
        <v/>
      </c>
      <c r="AE35" s="133">
        <v>0</v>
      </c>
      <c r="AF35" s="133">
        <v>2</v>
      </c>
      <c r="AG35" s="133" t="str">
        <f>IF(女子名簿!AG35="","",69)</f>
        <v/>
      </c>
      <c r="AH35" s="133" t="str">
        <f>IF(女子名簿!AH35="","",女子名簿!AH35)</f>
        <v/>
      </c>
      <c r="AI35" s="133">
        <v>0</v>
      </c>
      <c r="AJ35" s="133">
        <v>2</v>
      </c>
    </row>
    <row r="36" spans="1:36">
      <c r="A36" s="98"/>
      <c r="B36" s="133" t="str">
        <f>IF(女子名簿!B36="","",女子名簿!B36)</f>
        <v/>
      </c>
      <c r="C36" s="98"/>
      <c r="D36" s="98" t="str">
        <f>IF(女子名簿!D36="","",女子名簿!D36)</f>
        <v/>
      </c>
      <c r="E36" s="133" t="str">
        <f>IF(女子名簿!E36="","",女子名簿!E36)</f>
        <v/>
      </c>
      <c r="F36" s="133" t="str">
        <f>IF(女子名簿!F36="","",女子名簿!F36)</f>
        <v/>
      </c>
      <c r="G36" s="133" t="str">
        <f>IF(女子名簿!G36="","",女子名簿!G36)</f>
        <v/>
      </c>
      <c r="H36" s="133" t="str">
        <f>IF(女子名簿!H36="","",女子名簿!H36)</f>
        <v/>
      </c>
      <c r="I36" s="133" t="str">
        <f>IF(女子名簿!I36="","",女子名簿!I36)</f>
        <v/>
      </c>
      <c r="J36" s="133" t="str">
        <f>IF(女子名簿!J36="","",女子名簿!J36)</f>
        <v/>
      </c>
      <c r="K36" s="133">
        <f>IF(女子名簿!K36="","",女子名簿!K36)</f>
        <v>2</v>
      </c>
      <c r="L36" s="133" t="str">
        <f>IF(女子名簿!L36="","",女子名簿!L36)</f>
        <v/>
      </c>
      <c r="M36" s="193" t="str">
        <f>IF(女子名簿!M36="","",女子名簿!M36)</f>
        <v/>
      </c>
      <c r="N36" s="193" t="str">
        <f>IF(女子名簿!N36="","",女子名簿!N36)</f>
        <v/>
      </c>
      <c r="O36" s="133" t="str">
        <f>IF(女子名簿!O36="","",女子名簿!O36)</f>
        <v>島根</v>
      </c>
      <c r="P36" s="133"/>
      <c r="Q36" s="133" t="str">
        <f>IF(女子名簿!Q36="","",VLOOKUP(女子名簿!Q36,管理者シート!$G$9:$H$38,2,FALSE))</f>
        <v/>
      </c>
      <c r="R36" s="133" t="str">
        <f>IF(女子名簿!R36="","",女子名簿!R36)</f>
        <v/>
      </c>
      <c r="S36" s="133">
        <v>0</v>
      </c>
      <c r="T36" s="133">
        <v>2</v>
      </c>
      <c r="U36" s="133" t="str">
        <f>IF(女子名簿!U36="","",VLOOKUP(女子名簿!U36,管理者シート!$G$9:$H$38,2,FALSE))</f>
        <v/>
      </c>
      <c r="V36" s="133" t="str">
        <f>IF(女子名簿!V36="","",女子名簿!V36)</f>
        <v/>
      </c>
      <c r="W36" s="133">
        <v>0</v>
      </c>
      <c r="X36" s="133">
        <v>2</v>
      </c>
      <c r="Y36" s="133" t="str">
        <f>IF(女子名簿!Y36="","",VLOOKUP(女子名簿!Y36,管理者シート!$G$9:$H$23,2,FALSE))</f>
        <v/>
      </c>
      <c r="Z36" s="133" t="str">
        <f>IF(女子名簿!Z36="","",女子名簿!Z36)</f>
        <v/>
      </c>
      <c r="AA36" s="133">
        <v>0</v>
      </c>
      <c r="AB36" s="133">
        <v>2</v>
      </c>
      <c r="AC36" s="133" t="str">
        <f>IF(女子名簿!AC36="","",68)</f>
        <v/>
      </c>
      <c r="AD36" s="133" t="str">
        <f>IF(女子名簿!AD36="","",女子名簿!AD36)</f>
        <v/>
      </c>
      <c r="AE36" s="133">
        <v>0</v>
      </c>
      <c r="AF36" s="133">
        <v>2</v>
      </c>
      <c r="AG36" s="133" t="str">
        <f>IF(女子名簿!AG36="","",69)</f>
        <v/>
      </c>
      <c r="AH36" s="133" t="str">
        <f>IF(女子名簿!AH36="","",女子名簿!AH36)</f>
        <v/>
      </c>
      <c r="AI36" s="133">
        <v>0</v>
      </c>
      <c r="AJ36" s="133">
        <v>2</v>
      </c>
    </row>
    <row r="37" spans="1:36">
      <c r="A37" s="98"/>
      <c r="B37" s="133" t="str">
        <f>IF(女子名簿!B37="","",女子名簿!B37)</f>
        <v/>
      </c>
      <c r="C37" s="98"/>
      <c r="D37" s="98" t="str">
        <f>IF(女子名簿!D37="","",女子名簿!D37)</f>
        <v/>
      </c>
      <c r="E37" s="133" t="str">
        <f>IF(女子名簿!E37="","",女子名簿!E37)</f>
        <v/>
      </c>
      <c r="F37" s="133" t="str">
        <f>IF(女子名簿!F37="","",女子名簿!F37)</f>
        <v/>
      </c>
      <c r="G37" s="133" t="str">
        <f>IF(女子名簿!G37="","",女子名簿!G37)</f>
        <v/>
      </c>
      <c r="H37" s="133" t="str">
        <f>IF(女子名簿!H37="","",女子名簿!H37)</f>
        <v/>
      </c>
      <c r="I37" s="133" t="str">
        <f>IF(女子名簿!I37="","",女子名簿!I37)</f>
        <v/>
      </c>
      <c r="J37" s="133" t="str">
        <f>IF(女子名簿!J37="","",女子名簿!J37)</f>
        <v/>
      </c>
      <c r="K37" s="133">
        <f>IF(女子名簿!K37="","",女子名簿!K37)</f>
        <v>2</v>
      </c>
      <c r="L37" s="133" t="str">
        <f>IF(女子名簿!L37="","",女子名簿!L37)</f>
        <v/>
      </c>
      <c r="M37" s="193" t="str">
        <f>IF(女子名簿!M37="","",女子名簿!M37)</f>
        <v/>
      </c>
      <c r="N37" s="193" t="str">
        <f>IF(女子名簿!N37="","",女子名簿!N37)</f>
        <v/>
      </c>
      <c r="O37" s="133" t="str">
        <f>IF(女子名簿!O37="","",女子名簿!O37)</f>
        <v>島根</v>
      </c>
      <c r="P37" s="133"/>
      <c r="Q37" s="133" t="str">
        <f>IF(女子名簿!Q37="","",VLOOKUP(女子名簿!Q37,管理者シート!$G$9:$H$38,2,FALSE))</f>
        <v/>
      </c>
      <c r="R37" s="133" t="str">
        <f>IF(女子名簿!R37="","",女子名簿!R37)</f>
        <v/>
      </c>
      <c r="S37" s="133">
        <v>0</v>
      </c>
      <c r="T37" s="133">
        <v>2</v>
      </c>
      <c r="U37" s="133" t="str">
        <f>IF(女子名簿!U37="","",VLOOKUP(女子名簿!U37,管理者シート!$G$9:$H$38,2,FALSE))</f>
        <v/>
      </c>
      <c r="V37" s="133" t="str">
        <f>IF(女子名簿!V37="","",女子名簿!V37)</f>
        <v/>
      </c>
      <c r="W37" s="133">
        <v>0</v>
      </c>
      <c r="X37" s="133">
        <v>2</v>
      </c>
      <c r="Y37" s="133" t="str">
        <f>IF(女子名簿!Y37="","",VLOOKUP(女子名簿!Y37,管理者シート!$G$9:$H$23,2,FALSE))</f>
        <v/>
      </c>
      <c r="Z37" s="133" t="str">
        <f>IF(女子名簿!Z37="","",女子名簿!Z37)</f>
        <v/>
      </c>
      <c r="AA37" s="133">
        <v>0</v>
      </c>
      <c r="AB37" s="133">
        <v>2</v>
      </c>
      <c r="AC37" s="133" t="str">
        <f>IF(女子名簿!AC37="","",68)</f>
        <v/>
      </c>
      <c r="AD37" s="133" t="str">
        <f>IF(女子名簿!AD37="","",女子名簿!AD37)</f>
        <v/>
      </c>
      <c r="AE37" s="133">
        <v>0</v>
      </c>
      <c r="AF37" s="133">
        <v>2</v>
      </c>
      <c r="AG37" s="133" t="str">
        <f>IF(女子名簿!AG37="","",69)</f>
        <v/>
      </c>
      <c r="AH37" s="133" t="str">
        <f>IF(女子名簿!AH37="","",女子名簿!AH37)</f>
        <v/>
      </c>
      <c r="AI37" s="133">
        <v>0</v>
      </c>
      <c r="AJ37" s="133">
        <v>2</v>
      </c>
    </row>
    <row r="38" spans="1:36">
      <c r="A38" s="98"/>
      <c r="B38" s="133" t="str">
        <f>IF(女子名簿!B38="","",女子名簿!B38)</f>
        <v/>
      </c>
      <c r="C38" s="98"/>
      <c r="D38" s="98" t="str">
        <f>IF(女子名簿!D38="","",女子名簿!D38)</f>
        <v/>
      </c>
      <c r="E38" s="133" t="str">
        <f>IF(女子名簿!E38="","",女子名簿!E38)</f>
        <v/>
      </c>
      <c r="F38" s="133" t="str">
        <f>IF(女子名簿!F38="","",女子名簿!F38)</f>
        <v/>
      </c>
      <c r="G38" s="133" t="str">
        <f>IF(女子名簿!G38="","",女子名簿!G38)</f>
        <v/>
      </c>
      <c r="H38" s="133" t="str">
        <f>IF(女子名簿!H38="","",女子名簿!H38)</f>
        <v/>
      </c>
      <c r="I38" s="133" t="str">
        <f>IF(女子名簿!I38="","",女子名簿!I38)</f>
        <v/>
      </c>
      <c r="J38" s="133" t="str">
        <f>IF(女子名簿!J38="","",女子名簿!J38)</f>
        <v/>
      </c>
      <c r="K38" s="133">
        <f>IF(女子名簿!K38="","",女子名簿!K38)</f>
        <v>2</v>
      </c>
      <c r="L38" s="133" t="str">
        <f>IF(女子名簿!L38="","",女子名簿!L38)</f>
        <v/>
      </c>
      <c r="M38" s="193" t="str">
        <f>IF(女子名簿!M38="","",女子名簿!M38)</f>
        <v/>
      </c>
      <c r="N38" s="193" t="str">
        <f>IF(女子名簿!N38="","",女子名簿!N38)</f>
        <v/>
      </c>
      <c r="O38" s="133" t="str">
        <f>IF(女子名簿!O38="","",女子名簿!O38)</f>
        <v>島根</v>
      </c>
      <c r="P38" s="133"/>
      <c r="Q38" s="133" t="str">
        <f>IF(女子名簿!Q38="","",VLOOKUP(女子名簿!Q38,管理者シート!$G$9:$H$38,2,FALSE))</f>
        <v/>
      </c>
      <c r="R38" s="133" t="str">
        <f>IF(女子名簿!R38="","",女子名簿!R38)</f>
        <v/>
      </c>
      <c r="S38" s="133">
        <v>0</v>
      </c>
      <c r="T38" s="133">
        <v>2</v>
      </c>
      <c r="U38" s="133" t="str">
        <f>IF(女子名簿!U38="","",VLOOKUP(女子名簿!U38,管理者シート!$G$9:$H$38,2,FALSE))</f>
        <v/>
      </c>
      <c r="V38" s="133" t="str">
        <f>IF(女子名簿!V38="","",女子名簿!V38)</f>
        <v/>
      </c>
      <c r="W38" s="133">
        <v>0</v>
      </c>
      <c r="X38" s="133">
        <v>2</v>
      </c>
      <c r="Y38" s="133" t="str">
        <f>IF(女子名簿!Y38="","",VLOOKUP(女子名簿!Y38,管理者シート!$G$9:$H$23,2,FALSE))</f>
        <v/>
      </c>
      <c r="Z38" s="133" t="str">
        <f>IF(女子名簿!Z38="","",女子名簿!Z38)</f>
        <v/>
      </c>
      <c r="AA38" s="133">
        <v>0</v>
      </c>
      <c r="AB38" s="133">
        <v>2</v>
      </c>
      <c r="AC38" s="133" t="str">
        <f>IF(女子名簿!AC38="","",68)</f>
        <v/>
      </c>
      <c r="AD38" s="133" t="str">
        <f>IF(女子名簿!AD38="","",女子名簿!AD38)</f>
        <v/>
      </c>
      <c r="AE38" s="133">
        <v>0</v>
      </c>
      <c r="AF38" s="133">
        <v>2</v>
      </c>
      <c r="AG38" s="133" t="str">
        <f>IF(女子名簿!AG38="","",69)</f>
        <v/>
      </c>
      <c r="AH38" s="133" t="str">
        <f>IF(女子名簿!AH38="","",女子名簿!AH38)</f>
        <v/>
      </c>
      <c r="AI38" s="133">
        <v>0</v>
      </c>
      <c r="AJ38" s="133">
        <v>2</v>
      </c>
    </row>
    <row r="39" spans="1:36">
      <c r="A39" s="98"/>
      <c r="B39" s="133" t="str">
        <f>IF(女子名簿!B39="","",女子名簿!B39)</f>
        <v/>
      </c>
      <c r="C39" s="98"/>
      <c r="D39" s="98" t="str">
        <f>IF(女子名簿!D39="","",女子名簿!D39)</f>
        <v/>
      </c>
      <c r="E39" s="133" t="str">
        <f>IF(女子名簿!E39="","",女子名簿!E39)</f>
        <v/>
      </c>
      <c r="F39" s="133" t="str">
        <f>IF(女子名簿!F39="","",女子名簿!F39)</f>
        <v/>
      </c>
      <c r="G39" s="133" t="str">
        <f>IF(女子名簿!G39="","",女子名簿!G39)</f>
        <v/>
      </c>
      <c r="H39" s="133" t="str">
        <f>IF(女子名簿!H39="","",女子名簿!H39)</f>
        <v/>
      </c>
      <c r="I39" s="133" t="str">
        <f>IF(女子名簿!I39="","",女子名簿!I39)</f>
        <v/>
      </c>
      <c r="J39" s="133" t="str">
        <f>IF(女子名簿!J39="","",女子名簿!J39)</f>
        <v/>
      </c>
      <c r="K39" s="133">
        <f>IF(女子名簿!K39="","",女子名簿!K39)</f>
        <v>2</v>
      </c>
      <c r="L39" s="133" t="str">
        <f>IF(女子名簿!L39="","",女子名簿!L39)</f>
        <v/>
      </c>
      <c r="M39" s="193" t="str">
        <f>IF(女子名簿!M39="","",女子名簿!M39)</f>
        <v/>
      </c>
      <c r="N39" s="193" t="str">
        <f>IF(女子名簿!N39="","",女子名簿!N39)</f>
        <v/>
      </c>
      <c r="O39" s="133" t="str">
        <f>IF(女子名簿!O39="","",女子名簿!O39)</f>
        <v>島根</v>
      </c>
      <c r="P39" s="133"/>
      <c r="Q39" s="133" t="str">
        <f>IF(女子名簿!Q39="","",VLOOKUP(女子名簿!Q39,管理者シート!$G$9:$H$38,2,FALSE))</f>
        <v/>
      </c>
      <c r="R39" s="133" t="str">
        <f>IF(女子名簿!R39="","",女子名簿!R39)</f>
        <v/>
      </c>
      <c r="S39" s="133">
        <v>0</v>
      </c>
      <c r="T39" s="133">
        <v>2</v>
      </c>
      <c r="U39" s="133" t="str">
        <f>IF(女子名簿!U39="","",VLOOKUP(女子名簿!U39,管理者シート!$G$9:$H$38,2,FALSE))</f>
        <v/>
      </c>
      <c r="V39" s="133" t="str">
        <f>IF(女子名簿!V39="","",女子名簿!V39)</f>
        <v/>
      </c>
      <c r="W39" s="133">
        <v>0</v>
      </c>
      <c r="X39" s="133">
        <v>2</v>
      </c>
      <c r="Y39" s="133" t="str">
        <f>IF(女子名簿!Y39="","",VLOOKUP(女子名簿!Y39,管理者シート!$G$9:$H$23,2,FALSE))</f>
        <v/>
      </c>
      <c r="Z39" s="133" t="str">
        <f>IF(女子名簿!Z39="","",女子名簿!Z39)</f>
        <v/>
      </c>
      <c r="AA39" s="133">
        <v>0</v>
      </c>
      <c r="AB39" s="133">
        <v>2</v>
      </c>
      <c r="AC39" s="133" t="str">
        <f>IF(女子名簿!AC39="","",68)</f>
        <v/>
      </c>
      <c r="AD39" s="133" t="str">
        <f>IF(女子名簿!AD39="","",女子名簿!AD39)</f>
        <v/>
      </c>
      <c r="AE39" s="133">
        <v>0</v>
      </c>
      <c r="AF39" s="133">
        <v>2</v>
      </c>
      <c r="AG39" s="133" t="str">
        <f>IF(女子名簿!AG39="","",69)</f>
        <v/>
      </c>
      <c r="AH39" s="133" t="str">
        <f>IF(女子名簿!AH39="","",女子名簿!AH39)</f>
        <v/>
      </c>
      <c r="AI39" s="133">
        <v>0</v>
      </c>
      <c r="AJ39" s="133">
        <v>2</v>
      </c>
    </row>
    <row r="40" spans="1:36">
      <c r="A40" s="98"/>
      <c r="B40" s="133" t="str">
        <f>IF(女子名簿!B40="","",女子名簿!B40)</f>
        <v/>
      </c>
      <c r="C40" s="98"/>
      <c r="D40" s="98" t="str">
        <f>IF(女子名簿!D40="","",女子名簿!D40)</f>
        <v/>
      </c>
      <c r="E40" s="133" t="str">
        <f>IF(女子名簿!E40="","",女子名簿!E40)</f>
        <v/>
      </c>
      <c r="F40" s="133" t="str">
        <f>IF(女子名簿!F40="","",女子名簿!F40)</f>
        <v/>
      </c>
      <c r="G40" s="133" t="str">
        <f>IF(女子名簿!G40="","",女子名簿!G40)</f>
        <v/>
      </c>
      <c r="H40" s="133" t="str">
        <f>IF(女子名簿!H40="","",女子名簿!H40)</f>
        <v/>
      </c>
      <c r="I40" s="133" t="str">
        <f>IF(女子名簿!I40="","",女子名簿!I40)</f>
        <v/>
      </c>
      <c r="J40" s="133" t="str">
        <f>IF(女子名簿!J40="","",女子名簿!J40)</f>
        <v/>
      </c>
      <c r="K40" s="133">
        <f>IF(女子名簿!K40="","",女子名簿!K40)</f>
        <v>2</v>
      </c>
      <c r="L40" s="133" t="str">
        <f>IF(女子名簿!L40="","",女子名簿!L40)</f>
        <v/>
      </c>
      <c r="M40" s="193" t="str">
        <f>IF(女子名簿!M40="","",女子名簿!M40)</f>
        <v/>
      </c>
      <c r="N40" s="193" t="str">
        <f>IF(女子名簿!N40="","",女子名簿!N40)</f>
        <v/>
      </c>
      <c r="O40" s="133" t="str">
        <f>IF(女子名簿!O40="","",女子名簿!O40)</f>
        <v>島根</v>
      </c>
      <c r="P40" s="133"/>
      <c r="Q40" s="133" t="str">
        <f>IF(女子名簿!Q40="","",VLOOKUP(女子名簿!Q40,管理者シート!$G$9:$H$38,2,FALSE))</f>
        <v/>
      </c>
      <c r="R40" s="133" t="str">
        <f>IF(女子名簿!R40="","",女子名簿!R40)</f>
        <v/>
      </c>
      <c r="S40" s="133">
        <v>0</v>
      </c>
      <c r="T40" s="133">
        <v>2</v>
      </c>
      <c r="U40" s="133" t="str">
        <f>IF(女子名簿!U40="","",VLOOKUP(女子名簿!U40,管理者シート!$G$9:$H$38,2,FALSE))</f>
        <v/>
      </c>
      <c r="V40" s="133" t="str">
        <f>IF(女子名簿!V40="","",女子名簿!V40)</f>
        <v/>
      </c>
      <c r="W40" s="133">
        <v>0</v>
      </c>
      <c r="X40" s="133">
        <v>2</v>
      </c>
      <c r="Y40" s="133" t="str">
        <f>IF(女子名簿!Y40="","",VLOOKUP(女子名簿!Y40,管理者シート!$G$9:$H$23,2,FALSE))</f>
        <v/>
      </c>
      <c r="Z40" s="133" t="str">
        <f>IF(女子名簿!Z40="","",女子名簿!Z40)</f>
        <v/>
      </c>
      <c r="AA40" s="133">
        <v>0</v>
      </c>
      <c r="AB40" s="133">
        <v>2</v>
      </c>
      <c r="AC40" s="133" t="str">
        <f>IF(女子名簿!AC40="","",68)</f>
        <v/>
      </c>
      <c r="AD40" s="133" t="str">
        <f>IF(女子名簿!AD40="","",女子名簿!AD40)</f>
        <v/>
      </c>
      <c r="AE40" s="133">
        <v>0</v>
      </c>
      <c r="AF40" s="133">
        <v>2</v>
      </c>
      <c r="AG40" s="133" t="str">
        <f>IF(女子名簿!AG40="","",69)</f>
        <v/>
      </c>
      <c r="AH40" s="133" t="str">
        <f>IF(女子名簿!AH40="","",女子名簿!AH40)</f>
        <v/>
      </c>
      <c r="AI40" s="133">
        <v>0</v>
      </c>
      <c r="AJ40" s="133">
        <v>2</v>
      </c>
    </row>
    <row r="41" spans="1:36">
      <c r="A41" s="98"/>
      <c r="B41" s="133" t="str">
        <f>IF(女子名簿!B41="","",女子名簿!B41)</f>
        <v/>
      </c>
      <c r="C41" s="98"/>
      <c r="D41" s="98" t="str">
        <f>IF(女子名簿!D41="","",女子名簿!D41)</f>
        <v/>
      </c>
      <c r="E41" s="133" t="str">
        <f>IF(女子名簿!E41="","",女子名簿!E41)</f>
        <v/>
      </c>
      <c r="F41" s="133" t="str">
        <f>IF(女子名簿!F41="","",女子名簿!F41)</f>
        <v/>
      </c>
      <c r="G41" s="133" t="str">
        <f>IF(女子名簿!G41="","",女子名簿!G41)</f>
        <v/>
      </c>
      <c r="H41" s="133" t="str">
        <f>IF(女子名簿!H41="","",女子名簿!H41)</f>
        <v/>
      </c>
      <c r="I41" s="133" t="str">
        <f>IF(女子名簿!I41="","",女子名簿!I41)</f>
        <v/>
      </c>
      <c r="J41" s="133" t="str">
        <f>IF(女子名簿!J41="","",女子名簿!J41)</f>
        <v/>
      </c>
      <c r="K41" s="133">
        <f>IF(女子名簿!K41="","",女子名簿!K41)</f>
        <v>2</v>
      </c>
      <c r="L41" s="133" t="str">
        <f>IF(女子名簿!L41="","",女子名簿!L41)</f>
        <v/>
      </c>
      <c r="M41" s="193" t="str">
        <f>IF(女子名簿!M41="","",女子名簿!M41)</f>
        <v/>
      </c>
      <c r="N41" s="193" t="str">
        <f>IF(女子名簿!N41="","",女子名簿!N41)</f>
        <v/>
      </c>
      <c r="O41" s="133" t="str">
        <f>IF(女子名簿!O41="","",女子名簿!O41)</f>
        <v>島根</v>
      </c>
      <c r="P41" s="133"/>
      <c r="Q41" s="133" t="str">
        <f>IF(女子名簿!Q41="","",VLOOKUP(女子名簿!Q41,管理者シート!$G$9:$H$38,2,FALSE))</f>
        <v/>
      </c>
      <c r="R41" s="133" t="str">
        <f>IF(女子名簿!R41="","",女子名簿!R41)</f>
        <v/>
      </c>
      <c r="S41" s="133">
        <v>0</v>
      </c>
      <c r="T41" s="133">
        <v>2</v>
      </c>
      <c r="U41" s="133" t="str">
        <f>IF(女子名簿!U41="","",VLOOKUP(女子名簿!U41,管理者シート!$G$9:$H$38,2,FALSE))</f>
        <v/>
      </c>
      <c r="V41" s="133" t="str">
        <f>IF(女子名簿!V41="","",女子名簿!V41)</f>
        <v/>
      </c>
      <c r="W41" s="133">
        <v>0</v>
      </c>
      <c r="X41" s="133">
        <v>2</v>
      </c>
      <c r="Y41" s="133" t="str">
        <f>IF(女子名簿!Y41="","",VLOOKUP(女子名簿!Y41,管理者シート!$G$9:$H$23,2,FALSE))</f>
        <v/>
      </c>
      <c r="Z41" s="133" t="str">
        <f>IF(女子名簿!Z41="","",女子名簿!Z41)</f>
        <v/>
      </c>
      <c r="AA41" s="133">
        <v>0</v>
      </c>
      <c r="AB41" s="133">
        <v>2</v>
      </c>
      <c r="AC41" s="133" t="str">
        <f>IF(女子名簿!AC41="","",68)</f>
        <v/>
      </c>
      <c r="AD41" s="133" t="str">
        <f>IF(女子名簿!AD41="","",女子名簿!AD41)</f>
        <v/>
      </c>
      <c r="AE41" s="133">
        <v>0</v>
      </c>
      <c r="AF41" s="133">
        <v>2</v>
      </c>
      <c r="AG41" s="133" t="str">
        <f>IF(女子名簿!AG41="","",69)</f>
        <v/>
      </c>
      <c r="AH41" s="133" t="str">
        <f>IF(女子名簿!AH41="","",女子名簿!AH41)</f>
        <v/>
      </c>
      <c r="AI41" s="133">
        <v>0</v>
      </c>
      <c r="AJ41" s="133">
        <v>2</v>
      </c>
    </row>
    <row r="42" spans="1:36">
      <c r="A42" s="98"/>
      <c r="B42" s="133" t="str">
        <f>IF(女子名簿!B42="","",女子名簿!B42)</f>
        <v/>
      </c>
      <c r="C42" s="98"/>
      <c r="D42" s="98" t="str">
        <f>IF(女子名簿!D42="","",女子名簿!D42)</f>
        <v/>
      </c>
      <c r="E42" s="133" t="str">
        <f>IF(女子名簿!E42="","",女子名簿!E42)</f>
        <v/>
      </c>
      <c r="F42" s="133" t="str">
        <f>IF(女子名簿!F42="","",女子名簿!F42)</f>
        <v/>
      </c>
      <c r="G42" s="133" t="str">
        <f>IF(女子名簿!G42="","",女子名簿!G42)</f>
        <v/>
      </c>
      <c r="H42" s="133" t="str">
        <f>IF(女子名簿!H42="","",女子名簿!H42)</f>
        <v/>
      </c>
      <c r="I42" s="133" t="str">
        <f>IF(女子名簿!I42="","",女子名簿!I42)</f>
        <v/>
      </c>
      <c r="J42" s="133" t="str">
        <f>IF(女子名簿!J42="","",女子名簿!J42)</f>
        <v/>
      </c>
      <c r="K42" s="133">
        <f>IF(女子名簿!K42="","",女子名簿!K42)</f>
        <v>2</v>
      </c>
      <c r="L42" s="133" t="str">
        <f>IF(女子名簿!L42="","",女子名簿!L42)</f>
        <v/>
      </c>
      <c r="M42" s="193" t="str">
        <f>IF(女子名簿!M42="","",女子名簿!M42)</f>
        <v/>
      </c>
      <c r="N42" s="193" t="str">
        <f>IF(女子名簿!N42="","",女子名簿!N42)</f>
        <v/>
      </c>
      <c r="O42" s="133" t="str">
        <f>IF(女子名簿!O42="","",女子名簿!O42)</f>
        <v>島根</v>
      </c>
      <c r="P42" s="133"/>
      <c r="Q42" s="133" t="str">
        <f>IF(女子名簿!Q42="","",VLOOKUP(女子名簿!Q42,管理者シート!$G$9:$H$38,2,FALSE))</f>
        <v/>
      </c>
      <c r="R42" s="133" t="str">
        <f>IF(女子名簿!R42="","",女子名簿!R42)</f>
        <v/>
      </c>
      <c r="S42" s="133">
        <v>0</v>
      </c>
      <c r="T42" s="133">
        <v>2</v>
      </c>
      <c r="U42" s="133" t="str">
        <f>IF(女子名簿!U42="","",VLOOKUP(女子名簿!U42,管理者シート!$G$9:$H$38,2,FALSE))</f>
        <v/>
      </c>
      <c r="V42" s="133" t="str">
        <f>IF(女子名簿!V42="","",女子名簿!V42)</f>
        <v/>
      </c>
      <c r="W42" s="133">
        <v>0</v>
      </c>
      <c r="X42" s="133">
        <v>2</v>
      </c>
      <c r="Y42" s="133" t="str">
        <f>IF(女子名簿!Y42="","",VLOOKUP(女子名簿!Y42,管理者シート!$G$9:$H$23,2,FALSE))</f>
        <v/>
      </c>
      <c r="Z42" s="133" t="str">
        <f>IF(女子名簿!Z42="","",女子名簿!Z42)</f>
        <v/>
      </c>
      <c r="AA42" s="133">
        <v>0</v>
      </c>
      <c r="AB42" s="133">
        <v>2</v>
      </c>
      <c r="AC42" s="133" t="str">
        <f>IF(女子名簿!AC42="","",68)</f>
        <v/>
      </c>
      <c r="AD42" s="133" t="str">
        <f>IF(女子名簿!AD42="","",女子名簿!AD42)</f>
        <v/>
      </c>
      <c r="AE42" s="133">
        <v>0</v>
      </c>
      <c r="AF42" s="133">
        <v>2</v>
      </c>
      <c r="AG42" s="133" t="str">
        <f>IF(女子名簿!AG42="","",69)</f>
        <v/>
      </c>
      <c r="AH42" s="133" t="str">
        <f>IF(女子名簿!AH42="","",女子名簿!AH42)</f>
        <v/>
      </c>
      <c r="AI42" s="133">
        <v>0</v>
      </c>
      <c r="AJ42" s="133">
        <v>2</v>
      </c>
    </row>
    <row r="43" spans="1:36">
      <c r="A43" s="98"/>
      <c r="B43" s="133" t="str">
        <f>IF(女子名簿!B43="","",女子名簿!B43)</f>
        <v/>
      </c>
      <c r="C43" s="98"/>
      <c r="D43" s="98" t="str">
        <f>IF(女子名簿!D43="","",女子名簿!D43)</f>
        <v/>
      </c>
      <c r="E43" s="133" t="str">
        <f>IF(女子名簿!E43="","",女子名簿!E43)</f>
        <v/>
      </c>
      <c r="F43" s="133" t="str">
        <f>IF(女子名簿!F43="","",女子名簿!F43)</f>
        <v/>
      </c>
      <c r="G43" s="133" t="str">
        <f>IF(女子名簿!G43="","",女子名簿!G43)</f>
        <v/>
      </c>
      <c r="H43" s="133" t="str">
        <f>IF(女子名簿!H43="","",女子名簿!H43)</f>
        <v/>
      </c>
      <c r="I43" s="133" t="str">
        <f>IF(女子名簿!I43="","",女子名簿!I43)</f>
        <v/>
      </c>
      <c r="J43" s="133" t="str">
        <f>IF(女子名簿!J43="","",女子名簿!J43)</f>
        <v/>
      </c>
      <c r="K43" s="133">
        <f>IF(女子名簿!K43="","",女子名簿!K43)</f>
        <v>2</v>
      </c>
      <c r="L43" s="133" t="str">
        <f>IF(女子名簿!L43="","",女子名簿!L43)</f>
        <v/>
      </c>
      <c r="M43" s="193" t="str">
        <f>IF(女子名簿!M43="","",女子名簿!M43)</f>
        <v/>
      </c>
      <c r="N43" s="193" t="str">
        <f>IF(女子名簿!N43="","",女子名簿!N43)</f>
        <v/>
      </c>
      <c r="O43" s="133" t="str">
        <f>IF(女子名簿!O43="","",女子名簿!O43)</f>
        <v>島根</v>
      </c>
      <c r="P43" s="133"/>
      <c r="Q43" s="133" t="str">
        <f>IF(女子名簿!Q43="","",VLOOKUP(女子名簿!Q43,管理者シート!$G$9:$H$38,2,FALSE))</f>
        <v/>
      </c>
      <c r="R43" s="133" t="str">
        <f>IF(女子名簿!R43="","",女子名簿!R43)</f>
        <v/>
      </c>
      <c r="S43" s="133">
        <v>0</v>
      </c>
      <c r="T43" s="133">
        <v>2</v>
      </c>
      <c r="U43" s="133" t="str">
        <f>IF(女子名簿!U43="","",VLOOKUP(女子名簿!U43,管理者シート!$G$9:$H$38,2,FALSE))</f>
        <v/>
      </c>
      <c r="V43" s="133" t="str">
        <f>IF(女子名簿!V43="","",女子名簿!V43)</f>
        <v/>
      </c>
      <c r="W43" s="133">
        <v>0</v>
      </c>
      <c r="X43" s="133">
        <v>2</v>
      </c>
      <c r="Y43" s="133" t="str">
        <f>IF(女子名簿!Y43="","",VLOOKUP(女子名簿!Y43,管理者シート!$G$9:$H$23,2,FALSE))</f>
        <v/>
      </c>
      <c r="Z43" s="133" t="str">
        <f>IF(女子名簿!Z43="","",女子名簿!Z43)</f>
        <v/>
      </c>
      <c r="AA43" s="133">
        <v>0</v>
      </c>
      <c r="AB43" s="133">
        <v>2</v>
      </c>
      <c r="AC43" s="133" t="str">
        <f>IF(女子名簿!AC43="","",68)</f>
        <v/>
      </c>
      <c r="AD43" s="133" t="str">
        <f>IF(女子名簿!AD43="","",女子名簿!AD43)</f>
        <v/>
      </c>
      <c r="AE43" s="133">
        <v>0</v>
      </c>
      <c r="AF43" s="133">
        <v>2</v>
      </c>
      <c r="AG43" s="133" t="str">
        <f>IF(女子名簿!AG43="","",69)</f>
        <v/>
      </c>
      <c r="AH43" s="133" t="str">
        <f>IF(女子名簿!AH43="","",女子名簿!AH43)</f>
        <v/>
      </c>
      <c r="AI43" s="133">
        <v>0</v>
      </c>
      <c r="AJ43" s="133">
        <v>2</v>
      </c>
    </row>
    <row r="44" spans="1:36">
      <c r="A44" s="98"/>
      <c r="B44" s="133" t="str">
        <f>IF(女子名簿!B44="","",女子名簿!B44)</f>
        <v/>
      </c>
      <c r="C44" s="98"/>
      <c r="D44" s="98" t="str">
        <f>IF(女子名簿!D44="","",女子名簿!D44)</f>
        <v/>
      </c>
      <c r="E44" s="133" t="str">
        <f>IF(女子名簿!E44="","",女子名簿!E44)</f>
        <v/>
      </c>
      <c r="F44" s="133" t="str">
        <f>IF(女子名簿!F44="","",女子名簿!F44)</f>
        <v/>
      </c>
      <c r="G44" s="133" t="str">
        <f>IF(女子名簿!G44="","",女子名簿!G44)</f>
        <v/>
      </c>
      <c r="H44" s="133" t="str">
        <f>IF(女子名簿!H44="","",女子名簿!H44)</f>
        <v/>
      </c>
      <c r="I44" s="133" t="str">
        <f>IF(女子名簿!I44="","",女子名簿!I44)</f>
        <v/>
      </c>
      <c r="J44" s="133" t="str">
        <f>IF(女子名簿!J44="","",女子名簿!J44)</f>
        <v/>
      </c>
      <c r="K44" s="133">
        <f>IF(女子名簿!K44="","",女子名簿!K44)</f>
        <v>2</v>
      </c>
      <c r="L44" s="133" t="str">
        <f>IF(女子名簿!L44="","",女子名簿!L44)</f>
        <v/>
      </c>
      <c r="M44" s="193" t="str">
        <f>IF(女子名簿!M44="","",女子名簿!M44)</f>
        <v/>
      </c>
      <c r="N44" s="193" t="str">
        <f>IF(女子名簿!N44="","",女子名簿!N44)</f>
        <v/>
      </c>
      <c r="O44" s="133" t="str">
        <f>IF(女子名簿!O44="","",女子名簿!O44)</f>
        <v>島根</v>
      </c>
      <c r="P44" s="133"/>
      <c r="Q44" s="133" t="str">
        <f>IF(女子名簿!Q44="","",VLOOKUP(女子名簿!Q44,管理者シート!$G$9:$H$38,2,FALSE))</f>
        <v/>
      </c>
      <c r="R44" s="133" t="str">
        <f>IF(女子名簿!R44="","",女子名簿!R44)</f>
        <v/>
      </c>
      <c r="S44" s="133">
        <v>0</v>
      </c>
      <c r="T44" s="133">
        <v>2</v>
      </c>
      <c r="U44" s="133" t="str">
        <f>IF(女子名簿!U44="","",VLOOKUP(女子名簿!U44,管理者シート!$G$9:$H$38,2,FALSE))</f>
        <v/>
      </c>
      <c r="V44" s="133" t="str">
        <f>IF(女子名簿!V44="","",女子名簿!V44)</f>
        <v/>
      </c>
      <c r="W44" s="133">
        <v>0</v>
      </c>
      <c r="X44" s="133">
        <v>2</v>
      </c>
      <c r="Y44" s="133" t="str">
        <f>IF(女子名簿!Y44="","",VLOOKUP(女子名簿!Y44,管理者シート!$G$9:$H$23,2,FALSE))</f>
        <v/>
      </c>
      <c r="Z44" s="133" t="str">
        <f>IF(女子名簿!Z44="","",女子名簿!Z44)</f>
        <v/>
      </c>
      <c r="AA44" s="133">
        <v>0</v>
      </c>
      <c r="AB44" s="133">
        <v>2</v>
      </c>
      <c r="AC44" s="133" t="str">
        <f>IF(女子名簿!AC44="","",68)</f>
        <v/>
      </c>
      <c r="AD44" s="133" t="str">
        <f>IF(女子名簿!AD44="","",女子名簿!AD44)</f>
        <v/>
      </c>
      <c r="AE44" s="133">
        <v>0</v>
      </c>
      <c r="AF44" s="133">
        <v>2</v>
      </c>
      <c r="AG44" s="133" t="str">
        <f>IF(女子名簿!AG44="","",69)</f>
        <v/>
      </c>
      <c r="AH44" s="133" t="str">
        <f>IF(女子名簿!AH44="","",女子名簿!AH44)</f>
        <v/>
      </c>
      <c r="AI44" s="133">
        <v>0</v>
      </c>
      <c r="AJ44" s="133">
        <v>2</v>
      </c>
    </row>
    <row r="45" spans="1:36">
      <c r="A45" s="98"/>
      <c r="B45" s="133" t="str">
        <f>IF(女子名簿!B45="","",女子名簿!B45)</f>
        <v/>
      </c>
      <c r="C45" s="98"/>
      <c r="D45" s="98" t="str">
        <f>IF(女子名簿!D45="","",女子名簿!D45)</f>
        <v/>
      </c>
      <c r="E45" s="133" t="str">
        <f>IF(女子名簿!E45="","",女子名簿!E45)</f>
        <v/>
      </c>
      <c r="F45" s="133" t="str">
        <f>IF(女子名簿!F45="","",女子名簿!F45)</f>
        <v/>
      </c>
      <c r="G45" s="133" t="str">
        <f>IF(女子名簿!G45="","",女子名簿!G45)</f>
        <v/>
      </c>
      <c r="H45" s="133" t="str">
        <f>IF(女子名簿!H45="","",女子名簿!H45)</f>
        <v/>
      </c>
      <c r="I45" s="133" t="str">
        <f>IF(女子名簿!I45="","",女子名簿!I45)</f>
        <v/>
      </c>
      <c r="J45" s="133" t="str">
        <f>IF(女子名簿!J45="","",女子名簿!J45)</f>
        <v/>
      </c>
      <c r="K45" s="133">
        <f>IF(女子名簿!K45="","",女子名簿!K45)</f>
        <v>2</v>
      </c>
      <c r="L45" s="133" t="str">
        <f>IF(女子名簿!L45="","",女子名簿!L45)</f>
        <v/>
      </c>
      <c r="M45" s="193" t="str">
        <f>IF(女子名簿!M45="","",女子名簿!M45)</f>
        <v/>
      </c>
      <c r="N45" s="193" t="str">
        <f>IF(女子名簿!N45="","",女子名簿!N45)</f>
        <v/>
      </c>
      <c r="O45" s="133" t="str">
        <f>IF(女子名簿!O45="","",女子名簿!O45)</f>
        <v>島根</v>
      </c>
      <c r="P45" s="133"/>
      <c r="Q45" s="133" t="str">
        <f>IF(女子名簿!Q45="","",VLOOKUP(女子名簿!Q45,管理者シート!$G$9:$H$38,2,FALSE))</f>
        <v/>
      </c>
      <c r="R45" s="133" t="str">
        <f>IF(女子名簿!R45="","",女子名簿!R45)</f>
        <v/>
      </c>
      <c r="S45" s="133">
        <v>0</v>
      </c>
      <c r="T45" s="133">
        <v>2</v>
      </c>
      <c r="U45" s="133" t="str">
        <f>IF(女子名簿!U45="","",VLOOKUP(女子名簿!U45,管理者シート!$G$9:$H$38,2,FALSE))</f>
        <v/>
      </c>
      <c r="V45" s="133" t="str">
        <f>IF(女子名簿!V45="","",女子名簿!V45)</f>
        <v/>
      </c>
      <c r="W45" s="133">
        <v>0</v>
      </c>
      <c r="X45" s="133">
        <v>2</v>
      </c>
      <c r="Y45" s="133" t="str">
        <f>IF(女子名簿!Y45="","",VLOOKUP(女子名簿!Y45,管理者シート!$G$9:$H$23,2,FALSE))</f>
        <v/>
      </c>
      <c r="Z45" s="133" t="str">
        <f>IF(女子名簿!Z45="","",女子名簿!Z45)</f>
        <v/>
      </c>
      <c r="AA45" s="133">
        <v>0</v>
      </c>
      <c r="AB45" s="133">
        <v>2</v>
      </c>
      <c r="AC45" s="133" t="str">
        <f>IF(女子名簿!AC45="","",68)</f>
        <v/>
      </c>
      <c r="AD45" s="133" t="str">
        <f>IF(女子名簿!AD45="","",女子名簿!AD45)</f>
        <v/>
      </c>
      <c r="AE45" s="133">
        <v>0</v>
      </c>
      <c r="AF45" s="133">
        <v>2</v>
      </c>
      <c r="AG45" s="133" t="str">
        <f>IF(女子名簿!AG45="","",69)</f>
        <v/>
      </c>
      <c r="AH45" s="133" t="str">
        <f>IF(女子名簿!AH45="","",女子名簿!AH45)</f>
        <v/>
      </c>
      <c r="AI45" s="133">
        <v>0</v>
      </c>
      <c r="AJ45" s="133">
        <v>2</v>
      </c>
    </row>
    <row r="46" spans="1:36">
      <c r="A46" s="98"/>
      <c r="B46" s="133" t="str">
        <f>IF(女子名簿!B46="","",女子名簿!B46)</f>
        <v/>
      </c>
      <c r="C46" s="98"/>
      <c r="D46" s="98" t="str">
        <f>IF(女子名簿!D46="","",女子名簿!D46)</f>
        <v/>
      </c>
      <c r="E46" s="133" t="str">
        <f>IF(女子名簿!E46="","",女子名簿!E46)</f>
        <v/>
      </c>
      <c r="F46" s="133" t="str">
        <f>IF(女子名簿!F46="","",女子名簿!F46)</f>
        <v/>
      </c>
      <c r="G46" s="133" t="str">
        <f>IF(女子名簿!G46="","",女子名簿!G46)</f>
        <v/>
      </c>
      <c r="H46" s="133" t="str">
        <f>IF(女子名簿!H46="","",女子名簿!H46)</f>
        <v/>
      </c>
      <c r="I46" s="133" t="str">
        <f>IF(女子名簿!I46="","",女子名簿!I46)</f>
        <v/>
      </c>
      <c r="J46" s="133" t="str">
        <f>IF(女子名簿!J46="","",女子名簿!J46)</f>
        <v/>
      </c>
      <c r="K46" s="133">
        <f>IF(女子名簿!K46="","",女子名簿!K46)</f>
        <v>2</v>
      </c>
      <c r="L46" s="133" t="str">
        <f>IF(女子名簿!L46="","",女子名簿!L46)</f>
        <v/>
      </c>
      <c r="M46" s="193" t="str">
        <f>IF(女子名簿!M46="","",女子名簿!M46)</f>
        <v/>
      </c>
      <c r="N46" s="193" t="str">
        <f>IF(女子名簿!N46="","",女子名簿!N46)</f>
        <v/>
      </c>
      <c r="O46" s="133" t="str">
        <f>IF(女子名簿!O46="","",女子名簿!O46)</f>
        <v>島根</v>
      </c>
      <c r="P46" s="133"/>
      <c r="Q46" s="133" t="str">
        <f>IF(女子名簿!Q46="","",VLOOKUP(女子名簿!Q46,管理者シート!$G$9:$H$38,2,FALSE))</f>
        <v/>
      </c>
      <c r="R46" s="133" t="str">
        <f>IF(女子名簿!R46="","",女子名簿!R46)</f>
        <v/>
      </c>
      <c r="S46" s="133">
        <v>0</v>
      </c>
      <c r="T46" s="133">
        <v>2</v>
      </c>
      <c r="U46" s="133" t="str">
        <f>IF(女子名簿!U46="","",VLOOKUP(女子名簿!U46,管理者シート!$G$9:$H$38,2,FALSE))</f>
        <v/>
      </c>
      <c r="V46" s="133" t="str">
        <f>IF(女子名簿!V46="","",女子名簿!V46)</f>
        <v/>
      </c>
      <c r="W46" s="133">
        <v>0</v>
      </c>
      <c r="X46" s="133">
        <v>2</v>
      </c>
      <c r="Y46" s="133" t="str">
        <f>IF(女子名簿!Y46="","",VLOOKUP(女子名簿!Y46,管理者シート!$G$9:$H$23,2,FALSE))</f>
        <v/>
      </c>
      <c r="Z46" s="133" t="str">
        <f>IF(女子名簿!Z46="","",女子名簿!Z46)</f>
        <v/>
      </c>
      <c r="AA46" s="133">
        <v>0</v>
      </c>
      <c r="AB46" s="133">
        <v>2</v>
      </c>
      <c r="AC46" s="133" t="str">
        <f>IF(女子名簿!AC46="","",68)</f>
        <v/>
      </c>
      <c r="AD46" s="133" t="str">
        <f>IF(女子名簿!AD46="","",女子名簿!AD46)</f>
        <v/>
      </c>
      <c r="AE46" s="133">
        <v>0</v>
      </c>
      <c r="AF46" s="133">
        <v>2</v>
      </c>
      <c r="AG46" s="133" t="str">
        <f>IF(女子名簿!AG46="","",69)</f>
        <v/>
      </c>
      <c r="AH46" s="133" t="str">
        <f>IF(女子名簿!AH46="","",女子名簿!AH46)</f>
        <v/>
      </c>
      <c r="AI46" s="133">
        <v>0</v>
      </c>
      <c r="AJ46" s="133">
        <v>2</v>
      </c>
    </row>
    <row r="47" spans="1:36">
      <c r="A47" s="98"/>
      <c r="B47" s="133" t="str">
        <f>IF(女子名簿!B47="","",女子名簿!B47)</f>
        <v/>
      </c>
      <c r="C47" s="98"/>
      <c r="D47" s="98" t="str">
        <f>IF(女子名簿!D47="","",女子名簿!D47)</f>
        <v/>
      </c>
      <c r="E47" s="133" t="str">
        <f>IF(女子名簿!E47="","",女子名簿!E47)</f>
        <v/>
      </c>
      <c r="F47" s="133" t="str">
        <f>IF(女子名簿!F47="","",女子名簿!F47)</f>
        <v/>
      </c>
      <c r="G47" s="133" t="str">
        <f>IF(女子名簿!G47="","",女子名簿!G47)</f>
        <v/>
      </c>
      <c r="H47" s="133" t="str">
        <f>IF(女子名簿!H47="","",女子名簿!H47)</f>
        <v/>
      </c>
      <c r="I47" s="133" t="str">
        <f>IF(女子名簿!I47="","",女子名簿!I47)</f>
        <v/>
      </c>
      <c r="J47" s="133" t="str">
        <f>IF(女子名簿!J47="","",女子名簿!J47)</f>
        <v/>
      </c>
      <c r="K47" s="133">
        <f>IF(女子名簿!K47="","",女子名簿!K47)</f>
        <v>2</v>
      </c>
      <c r="L47" s="133" t="str">
        <f>IF(女子名簿!L47="","",女子名簿!L47)</f>
        <v/>
      </c>
      <c r="M47" s="193" t="str">
        <f>IF(女子名簿!M47="","",女子名簿!M47)</f>
        <v/>
      </c>
      <c r="N47" s="193" t="str">
        <f>IF(女子名簿!N47="","",女子名簿!N47)</f>
        <v/>
      </c>
      <c r="O47" s="133" t="str">
        <f>IF(女子名簿!O47="","",女子名簿!O47)</f>
        <v>島根</v>
      </c>
      <c r="P47" s="133"/>
      <c r="Q47" s="133" t="str">
        <f>IF(女子名簿!Q47="","",VLOOKUP(女子名簿!Q47,管理者シート!$G$9:$H$38,2,FALSE))</f>
        <v/>
      </c>
      <c r="R47" s="133" t="str">
        <f>IF(女子名簿!R47="","",女子名簿!R47)</f>
        <v/>
      </c>
      <c r="S47" s="133">
        <v>0</v>
      </c>
      <c r="T47" s="133">
        <v>2</v>
      </c>
      <c r="U47" s="133" t="str">
        <f>IF(女子名簿!U47="","",VLOOKUP(女子名簿!U47,管理者シート!$G$9:$H$38,2,FALSE))</f>
        <v/>
      </c>
      <c r="V47" s="133" t="str">
        <f>IF(女子名簿!V47="","",女子名簿!V47)</f>
        <v/>
      </c>
      <c r="W47" s="133">
        <v>0</v>
      </c>
      <c r="X47" s="133">
        <v>2</v>
      </c>
      <c r="Y47" s="133" t="str">
        <f>IF(女子名簿!Y47="","",VLOOKUP(女子名簿!Y47,管理者シート!$G$9:$H$23,2,FALSE))</f>
        <v/>
      </c>
      <c r="Z47" s="133" t="str">
        <f>IF(女子名簿!Z47="","",女子名簿!Z47)</f>
        <v/>
      </c>
      <c r="AA47" s="133">
        <v>0</v>
      </c>
      <c r="AB47" s="133">
        <v>2</v>
      </c>
      <c r="AC47" s="133" t="str">
        <f>IF(女子名簿!AC47="","",68)</f>
        <v/>
      </c>
      <c r="AD47" s="133" t="str">
        <f>IF(女子名簿!AD47="","",女子名簿!AD47)</f>
        <v/>
      </c>
      <c r="AE47" s="133">
        <v>0</v>
      </c>
      <c r="AF47" s="133">
        <v>2</v>
      </c>
      <c r="AG47" s="133" t="str">
        <f>IF(女子名簿!AG47="","",69)</f>
        <v/>
      </c>
      <c r="AH47" s="133" t="str">
        <f>IF(女子名簿!AH47="","",女子名簿!AH47)</f>
        <v/>
      </c>
      <c r="AI47" s="133">
        <v>0</v>
      </c>
      <c r="AJ47" s="133">
        <v>2</v>
      </c>
    </row>
    <row r="48" spans="1:36">
      <c r="A48" s="98"/>
      <c r="B48" s="133" t="str">
        <f>IF(女子名簿!B48="","",女子名簿!B48)</f>
        <v/>
      </c>
      <c r="C48" s="98"/>
      <c r="D48" s="98" t="str">
        <f>IF(女子名簿!D48="","",女子名簿!D48)</f>
        <v/>
      </c>
      <c r="E48" s="133" t="str">
        <f>IF(女子名簿!E48="","",女子名簿!E48)</f>
        <v/>
      </c>
      <c r="F48" s="133" t="str">
        <f>IF(女子名簿!F48="","",女子名簿!F48)</f>
        <v/>
      </c>
      <c r="G48" s="133" t="str">
        <f>IF(女子名簿!G48="","",女子名簿!G48)</f>
        <v/>
      </c>
      <c r="H48" s="133" t="str">
        <f>IF(女子名簿!H48="","",女子名簿!H48)</f>
        <v/>
      </c>
      <c r="I48" s="133" t="str">
        <f>IF(女子名簿!I48="","",女子名簿!I48)</f>
        <v/>
      </c>
      <c r="J48" s="133" t="str">
        <f>IF(女子名簿!J48="","",女子名簿!J48)</f>
        <v/>
      </c>
      <c r="K48" s="133">
        <f>IF(女子名簿!K48="","",女子名簿!K48)</f>
        <v>2</v>
      </c>
      <c r="L48" s="133" t="str">
        <f>IF(女子名簿!L48="","",女子名簿!L48)</f>
        <v/>
      </c>
      <c r="M48" s="193" t="str">
        <f>IF(女子名簿!M48="","",女子名簿!M48)</f>
        <v/>
      </c>
      <c r="N48" s="193" t="str">
        <f>IF(女子名簿!N48="","",女子名簿!N48)</f>
        <v/>
      </c>
      <c r="O48" s="133" t="str">
        <f>IF(女子名簿!O48="","",女子名簿!O48)</f>
        <v>島根</v>
      </c>
      <c r="P48" s="133"/>
      <c r="Q48" s="133" t="str">
        <f>IF(女子名簿!Q48="","",VLOOKUP(女子名簿!Q48,管理者シート!$G$9:$H$38,2,FALSE))</f>
        <v/>
      </c>
      <c r="R48" s="133" t="str">
        <f>IF(女子名簿!R48="","",女子名簿!R48)</f>
        <v/>
      </c>
      <c r="S48" s="133">
        <v>0</v>
      </c>
      <c r="T48" s="133">
        <v>2</v>
      </c>
      <c r="U48" s="133" t="str">
        <f>IF(女子名簿!U48="","",VLOOKUP(女子名簿!U48,管理者シート!$G$9:$H$38,2,FALSE))</f>
        <v/>
      </c>
      <c r="V48" s="133" t="str">
        <f>IF(女子名簿!V48="","",女子名簿!V48)</f>
        <v/>
      </c>
      <c r="W48" s="133">
        <v>0</v>
      </c>
      <c r="X48" s="133">
        <v>2</v>
      </c>
      <c r="Y48" s="133" t="str">
        <f>IF(女子名簿!Y48="","",VLOOKUP(女子名簿!Y48,管理者シート!$G$9:$H$23,2,FALSE))</f>
        <v/>
      </c>
      <c r="Z48" s="133" t="str">
        <f>IF(女子名簿!Z48="","",女子名簿!Z48)</f>
        <v/>
      </c>
      <c r="AA48" s="133">
        <v>0</v>
      </c>
      <c r="AB48" s="133">
        <v>2</v>
      </c>
      <c r="AC48" s="133" t="str">
        <f>IF(女子名簿!AC48="","",68)</f>
        <v/>
      </c>
      <c r="AD48" s="133" t="str">
        <f>IF(女子名簿!AD48="","",女子名簿!AD48)</f>
        <v/>
      </c>
      <c r="AE48" s="133">
        <v>0</v>
      </c>
      <c r="AF48" s="133">
        <v>2</v>
      </c>
      <c r="AG48" s="133" t="str">
        <f>IF(女子名簿!AG48="","",69)</f>
        <v/>
      </c>
      <c r="AH48" s="133" t="str">
        <f>IF(女子名簿!AH48="","",女子名簿!AH48)</f>
        <v/>
      </c>
      <c r="AI48" s="133">
        <v>0</v>
      </c>
      <c r="AJ48" s="133">
        <v>2</v>
      </c>
    </row>
    <row r="49" spans="1:36">
      <c r="A49" s="98"/>
      <c r="B49" s="133" t="str">
        <f>IF(女子名簿!B49="","",女子名簿!B49)</f>
        <v/>
      </c>
      <c r="C49" s="98"/>
      <c r="D49" s="98" t="str">
        <f>IF(女子名簿!D49="","",女子名簿!D49)</f>
        <v/>
      </c>
      <c r="E49" s="133" t="str">
        <f>IF(女子名簿!E49="","",女子名簿!E49)</f>
        <v/>
      </c>
      <c r="F49" s="133" t="str">
        <f>IF(女子名簿!F49="","",女子名簿!F49)</f>
        <v/>
      </c>
      <c r="G49" s="133" t="str">
        <f>IF(女子名簿!G49="","",女子名簿!G49)</f>
        <v/>
      </c>
      <c r="H49" s="133" t="str">
        <f>IF(女子名簿!H49="","",女子名簿!H49)</f>
        <v/>
      </c>
      <c r="I49" s="133" t="str">
        <f>IF(女子名簿!I49="","",女子名簿!I49)</f>
        <v/>
      </c>
      <c r="J49" s="133" t="str">
        <f>IF(女子名簿!J49="","",女子名簿!J49)</f>
        <v/>
      </c>
      <c r="K49" s="133">
        <f>IF(女子名簿!K49="","",女子名簿!K49)</f>
        <v>2</v>
      </c>
      <c r="L49" s="133" t="str">
        <f>IF(女子名簿!L49="","",女子名簿!L49)</f>
        <v/>
      </c>
      <c r="M49" s="193" t="str">
        <f>IF(女子名簿!M49="","",女子名簿!M49)</f>
        <v/>
      </c>
      <c r="N49" s="193" t="str">
        <f>IF(女子名簿!N49="","",女子名簿!N49)</f>
        <v/>
      </c>
      <c r="O49" s="133" t="str">
        <f>IF(女子名簿!O49="","",女子名簿!O49)</f>
        <v>島根</v>
      </c>
      <c r="P49" s="133"/>
      <c r="Q49" s="133" t="str">
        <f>IF(女子名簿!Q49="","",VLOOKUP(女子名簿!Q49,管理者シート!$G$9:$H$38,2,FALSE))</f>
        <v/>
      </c>
      <c r="R49" s="133" t="str">
        <f>IF(女子名簿!R49="","",女子名簿!R49)</f>
        <v/>
      </c>
      <c r="S49" s="133">
        <v>0</v>
      </c>
      <c r="T49" s="133">
        <v>2</v>
      </c>
      <c r="U49" s="133" t="str">
        <f>IF(女子名簿!U49="","",VLOOKUP(女子名簿!U49,管理者シート!$G$9:$H$38,2,FALSE))</f>
        <v/>
      </c>
      <c r="V49" s="133" t="str">
        <f>IF(女子名簿!V49="","",女子名簿!V49)</f>
        <v/>
      </c>
      <c r="W49" s="133">
        <v>0</v>
      </c>
      <c r="X49" s="133">
        <v>2</v>
      </c>
      <c r="Y49" s="133" t="str">
        <f>IF(女子名簿!Y49="","",VLOOKUP(女子名簿!Y49,管理者シート!$G$9:$H$23,2,FALSE))</f>
        <v/>
      </c>
      <c r="Z49" s="133" t="str">
        <f>IF(女子名簿!Z49="","",女子名簿!Z49)</f>
        <v/>
      </c>
      <c r="AA49" s="133">
        <v>0</v>
      </c>
      <c r="AB49" s="133">
        <v>2</v>
      </c>
      <c r="AC49" s="133" t="str">
        <f>IF(女子名簿!AC49="","",68)</f>
        <v/>
      </c>
      <c r="AD49" s="133" t="str">
        <f>IF(女子名簿!AD49="","",女子名簿!AD49)</f>
        <v/>
      </c>
      <c r="AE49" s="133">
        <v>0</v>
      </c>
      <c r="AF49" s="133">
        <v>2</v>
      </c>
      <c r="AG49" s="133" t="str">
        <f>IF(女子名簿!AG49="","",69)</f>
        <v/>
      </c>
      <c r="AH49" s="133" t="str">
        <f>IF(女子名簿!AH49="","",女子名簿!AH49)</f>
        <v/>
      </c>
      <c r="AI49" s="133">
        <v>0</v>
      </c>
      <c r="AJ49" s="133">
        <v>2</v>
      </c>
    </row>
    <row r="50" spans="1:36">
      <c r="A50" s="98"/>
      <c r="B50" s="133" t="str">
        <f>IF(女子名簿!B50="","",女子名簿!B50)</f>
        <v/>
      </c>
      <c r="C50" s="98"/>
      <c r="D50" s="98" t="str">
        <f>IF(女子名簿!D50="","",女子名簿!D50)</f>
        <v/>
      </c>
      <c r="E50" s="133" t="str">
        <f>IF(女子名簿!E50="","",女子名簿!E50)</f>
        <v/>
      </c>
      <c r="F50" s="133" t="str">
        <f>IF(女子名簿!F50="","",女子名簿!F50)</f>
        <v/>
      </c>
      <c r="G50" s="133" t="str">
        <f>IF(女子名簿!G50="","",女子名簿!G50)</f>
        <v/>
      </c>
      <c r="H50" s="133" t="str">
        <f>IF(女子名簿!H50="","",女子名簿!H50)</f>
        <v/>
      </c>
      <c r="I50" s="133" t="str">
        <f>IF(女子名簿!I50="","",女子名簿!I50)</f>
        <v/>
      </c>
      <c r="J50" s="133" t="str">
        <f>IF(女子名簿!J50="","",女子名簿!J50)</f>
        <v/>
      </c>
      <c r="K50" s="133">
        <f>IF(女子名簿!K50="","",女子名簿!K50)</f>
        <v>2</v>
      </c>
      <c r="L50" s="133" t="str">
        <f>IF(女子名簿!L50="","",女子名簿!L50)</f>
        <v/>
      </c>
      <c r="M50" s="193" t="str">
        <f>IF(女子名簿!M50="","",女子名簿!M50)</f>
        <v/>
      </c>
      <c r="N50" s="193" t="str">
        <f>IF(女子名簿!N50="","",女子名簿!N50)</f>
        <v/>
      </c>
      <c r="O50" s="133" t="str">
        <f>IF(女子名簿!O50="","",女子名簿!O50)</f>
        <v>島根</v>
      </c>
      <c r="P50" s="133"/>
      <c r="Q50" s="133" t="str">
        <f>IF(女子名簿!Q50="","",VLOOKUP(女子名簿!Q50,管理者シート!$G$9:$H$38,2,FALSE))</f>
        <v/>
      </c>
      <c r="R50" s="133" t="str">
        <f>IF(女子名簿!R50="","",女子名簿!R50)</f>
        <v/>
      </c>
      <c r="S50" s="133">
        <v>0</v>
      </c>
      <c r="T50" s="133">
        <v>2</v>
      </c>
      <c r="U50" s="133" t="str">
        <f>IF(女子名簿!U50="","",VLOOKUP(女子名簿!U50,管理者シート!$G$9:$H$38,2,FALSE))</f>
        <v/>
      </c>
      <c r="V50" s="133" t="str">
        <f>IF(女子名簿!V50="","",女子名簿!V50)</f>
        <v/>
      </c>
      <c r="W50" s="133">
        <v>0</v>
      </c>
      <c r="X50" s="133">
        <v>2</v>
      </c>
      <c r="Y50" s="133" t="str">
        <f>IF(女子名簿!Y50="","",VLOOKUP(女子名簿!Y50,管理者シート!$G$9:$H$23,2,FALSE))</f>
        <v/>
      </c>
      <c r="Z50" s="133" t="str">
        <f>IF(女子名簿!Z50="","",女子名簿!Z50)</f>
        <v/>
      </c>
      <c r="AA50" s="133">
        <v>0</v>
      </c>
      <c r="AB50" s="133">
        <v>2</v>
      </c>
      <c r="AC50" s="133" t="str">
        <f>IF(女子名簿!AC50="","",68)</f>
        <v/>
      </c>
      <c r="AD50" s="133" t="str">
        <f>IF(女子名簿!AD50="","",女子名簿!AD50)</f>
        <v/>
      </c>
      <c r="AE50" s="133">
        <v>0</v>
      </c>
      <c r="AF50" s="133">
        <v>2</v>
      </c>
      <c r="AG50" s="133" t="str">
        <f>IF(女子名簿!AG50="","",69)</f>
        <v/>
      </c>
      <c r="AH50" s="133" t="str">
        <f>IF(女子名簿!AH50="","",女子名簿!AH50)</f>
        <v/>
      </c>
      <c r="AI50" s="133">
        <v>0</v>
      </c>
      <c r="AJ50" s="133">
        <v>2</v>
      </c>
    </row>
    <row r="51" spans="1:36">
      <c r="A51" s="98"/>
      <c r="B51" s="133" t="str">
        <f>IF(女子名簿!B51="","",女子名簿!B51)</f>
        <v/>
      </c>
      <c r="C51" s="98"/>
      <c r="D51" s="98" t="str">
        <f>IF(女子名簿!D51="","",女子名簿!D51)</f>
        <v/>
      </c>
      <c r="E51" s="133" t="str">
        <f>IF(女子名簿!E51="","",女子名簿!E51)</f>
        <v/>
      </c>
      <c r="F51" s="133" t="str">
        <f>IF(女子名簿!F51="","",女子名簿!F51)</f>
        <v/>
      </c>
      <c r="G51" s="133" t="str">
        <f>IF(女子名簿!G51="","",女子名簿!G51)</f>
        <v/>
      </c>
      <c r="H51" s="133" t="str">
        <f>IF(女子名簿!H51="","",女子名簿!H51)</f>
        <v/>
      </c>
      <c r="I51" s="133" t="str">
        <f>IF(女子名簿!I51="","",女子名簿!I51)</f>
        <v/>
      </c>
      <c r="J51" s="133" t="str">
        <f>IF(女子名簿!J51="","",女子名簿!J51)</f>
        <v/>
      </c>
      <c r="K51" s="133">
        <f>IF(女子名簿!K51="","",女子名簿!K51)</f>
        <v>2</v>
      </c>
      <c r="L51" s="133" t="str">
        <f>IF(女子名簿!L51="","",女子名簿!L51)</f>
        <v/>
      </c>
      <c r="M51" s="193" t="str">
        <f>IF(女子名簿!M51="","",女子名簿!M51)</f>
        <v/>
      </c>
      <c r="N51" s="193" t="str">
        <f>IF(女子名簿!N51="","",女子名簿!N51)</f>
        <v/>
      </c>
      <c r="O51" s="133" t="str">
        <f>IF(女子名簿!O51="","",女子名簿!O51)</f>
        <v>島根</v>
      </c>
      <c r="P51" s="133"/>
      <c r="Q51" s="133" t="str">
        <f>IF(女子名簿!Q51="","",VLOOKUP(女子名簿!Q51,管理者シート!$G$9:$H$38,2,FALSE))</f>
        <v/>
      </c>
      <c r="R51" s="133" t="str">
        <f>IF(女子名簿!R51="","",女子名簿!R51)</f>
        <v/>
      </c>
      <c r="S51" s="133">
        <v>0</v>
      </c>
      <c r="T51" s="133">
        <v>2</v>
      </c>
      <c r="U51" s="133" t="str">
        <f>IF(女子名簿!U51="","",VLOOKUP(女子名簿!U51,管理者シート!$G$9:$H$38,2,FALSE))</f>
        <v/>
      </c>
      <c r="V51" s="133" t="str">
        <f>IF(女子名簿!V51="","",女子名簿!V51)</f>
        <v/>
      </c>
      <c r="W51" s="133">
        <v>0</v>
      </c>
      <c r="X51" s="133">
        <v>2</v>
      </c>
      <c r="Y51" s="133" t="str">
        <f>IF(女子名簿!Y51="","",VLOOKUP(女子名簿!Y51,管理者シート!$G$9:$H$23,2,FALSE))</f>
        <v/>
      </c>
      <c r="Z51" s="133" t="str">
        <f>IF(女子名簿!Z51="","",女子名簿!Z51)</f>
        <v/>
      </c>
      <c r="AA51" s="133">
        <v>0</v>
      </c>
      <c r="AB51" s="133">
        <v>2</v>
      </c>
      <c r="AC51" s="133" t="str">
        <f>IF(女子名簿!AC51="","",68)</f>
        <v/>
      </c>
      <c r="AD51" s="133" t="str">
        <f>IF(女子名簿!AD51="","",女子名簿!AD51)</f>
        <v/>
      </c>
      <c r="AE51" s="133">
        <v>0</v>
      </c>
      <c r="AF51" s="133">
        <v>2</v>
      </c>
      <c r="AG51" s="133" t="str">
        <f>IF(女子名簿!AG51="","",69)</f>
        <v/>
      </c>
      <c r="AH51" s="133" t="str">
        <f>IF(女子名簿!AH51="","",女子名簿!AH51)</f>
        <v/>
      </c>
      <c r="AI51" s="133">
        <v>0</v>
      </c>
      <c r="AJ51" s="133">
        <v>2</v>
      </c>
    </row>
    <row r="52" spans="1:36">
      <c r="A52" s="98"/>
      <c r="B52" s="133" t="str">
        <f>IF(女子名簿!B52="","",女子名簿!B52)</f>
        <v/>
      </c>
      <c r="C52" s="98"/>
      <c r="D52" s="98" t="str">
        <f>IF(女子名簿!D52="","",女子名簿!D52)</f>
        <v/>
      </c>
      <c r="E52" s="133" t="str">
        <f>IF(女子名簿!E52="","",女子名簿!E52)</f>
        <v/>
      </c>
      <c r="F52" s="133" t="str">
        <f>IF(女子名簿!F52="","",女子名簿!F52)</f>
        <v/>
      </c>
      <c r="G52" s="133" t="str">
        <f>IF(女子名簿!G52="","",女子名簿!G52)</f>
        <v/>
      </c>
      <c r="H52" s="133" t="str">
        <f>IF(女子名簿!H52="","",女子名簿!H52)</f>
        <v/>
      </c>
      <c r="I52" s="133" t="str">
        <f>IF(女子名簿!I52="","",女子名簿!I52)</f>
        <v/>
      </c>
      <c r="J52" s="133" t="str">
        <f>IF(女子名簿!J52="","",女子名簿!J52)</f>
        <v/>
      </c>
      <c r="K52" s="133">
        <f>IF(女子名簿!K52="","",女子名簿!K52)</f>
        <v>2</v>
      </c>
      <c r="L52" s="133" t="str">
        <f>IF(女子名簿!L52="","",女子名簿!L52)</f>
        <v/>
      </c>
      <c r="M52" s="193" t="str">
        <f>IF(女子名簿!M52="","",女子名簿!M52)</f>
        <v/>
      </c>
      <c r="N52" s="193" t="str">
        <f>IF(女子名簿!N52="","",女子名簿!N52)</f>
        <v/>
      </c>
      <c r="O52" s="133" t="str">
        <f>IF(女子名簿!O52="","",女子名簿!O52)</f>
        <v>島根</v>
      </c>
      <c r="P52" s="133"/>
      <c r="Q52" s="133" t="str">
        <f>IF(女子名簿!Q52="","",VLOOKUP(女子名簿!Q52,管理者シート!$G$9:$H$38,2,FALSE))</f>
        <v/>
      </c>
      <c r="R52" s="133" t="str">
        <f>IF(女子名簿!R52="","",女子名簿!R52)</f>
        <v/>
      </c>
      <c r="S52" s="133">
        <v>0</v>
      </c>
      <c r="T52" s="133">
        <v>2</v>
      </c>
      <c r="U52" s="133" t="str">
        <f>IF(女子名簿!U52="","",VLOOKUP(女子名簿!U52,管理者シート!$G$9:$H$38,2,FALSE))</f>
        <v/>
      </c>
      <c r="V52" s="133" t="str">
        <f>IF(女子名簿!V52="","",女子名簿!V52)</f>
        <v/>
      </c>
      <c r="W52" s="133">
        <v>0</v>
      </c>
      <c r="X52" s="133">
        <v>2</v>
      </c>
      <c r="Y52" s="133" t="str">
        <f>IF(女子名簿!Y52="","",VLOOKUP(女子名簿!Y52,管理者シート!$G$9:$H$23,2,FALSE))</f>
        <v/>
      </c>
      <c r="Z52" s="133" t="str">
        <f>IF(女子名簿!Z52="","",女子名簿!Z52)</f>
        <v/>
      </c>
      <c r="AA52" s="133">
        <v>0</v>
      </c>
      <c r="AB52" s="133">
        <v>2</v>
      </c>
      <c r="AC52" s="133" t="str">
        <f>IF(女子名簿!AC52="","",68)</f>
        <v/>
      </c>
      <c r="AD52" s="133" t="str">
        <f>IF(女子名簿!AD52="","",女子名簿!AD52)</f>
        <v/>
      </c>
      <c r="AE52" s="133">
        <v>0</v>
      </c>
      <c r="AF52" s="133">
        <v>2</v>
      </c>
      <c r="AG52" s="133" t="str">
        <f>IF(女子名簿!AG52="","",69)</f>
        <v/>
      </c>
      <c r="AH52" s="133" t="str">
        <f>IF(女子名簿!AH52="","",女子名簿!AH52)</f>
        <v/>
      </c>
      <c r="AI52" s="133">
        <v>0</v>
      </c>
      <c r="AJ52" s="133">
        <v>2</v>
      </c>
    </row>
    <row r="53" spans="1:36">
      <c r="A53" s="98"/>
      <c r="B53" s="133" t="str">
        <f>IF(女子名簿!B53="","",女子名簿!B53)</f>
        <v/>
      </c>
      <c r="C53" s="98"/>
      <c r="D53" s="98" t="str">
        <f>IF(女子名簿!D53="","",女子名簿!D53)</f>
        <v/>
      </c>
      <c r="E53" s="133" t="str">
        <f>IF(女子名簿!E53="","",女子名簿!E53)</f>
        <v/>
      </c>
      <c r="F53" s="133" t="str">
        <f>IF(女子名簿!F53="","",女子名簿!F53)</f>
        <v/>
      </c>
      <c r="G53" s="133" t="str">
        <f>IF(女子名簿!G53="","",女子名簿!G53)</f>
        <v/>
      </c>
      <c r="H53" s="133" t="str">
        <f>IF(女子名簿!H53="","",女子名簿!H53)</f>
        <v/>
      </c>
      <c r="I53" s="133" t="str">
        <f>IF(女子名簿!I53="","",女子名簿!I53)</f>
        <v/>
      </c>
      <c r="J53" s="133" t="str">
        <f>IF(女子名簿!J53="","",女子名簿!J53)</f>
        <v/>
      </c>
      <c r="K53" s="133">
        <f>IF(女子名簿!K53="","",女子名簿!K53)</f>
        <v>2</v>
      </c>
      <c r="L53" s="133" t="str">
        <f>IF(女子名簿!L53="","",女子名簿!L53)</f>
        <v/>
      </c>
      <c r="M53" s="193" t="str">
        <f>IF(女子名簿!M53="","",女子名簿!M53)</f>
        <v/>
      </c>
      <c r="N53" s="193" t="str">
        <f>IF(女子名簿!N53="","",女子名簿!N53)</f>
        <v/>
      </c>
      <c r="O53" s="133" t="str">
        <f>IF(女子名簿!O53="","",女子名簿!O53)</f>
        <v>島根</v>
      </c>
      <c r="P53" s="133"/>
      <c r="Q53" s="133" t="str">
        <f>IF(女子名簿!Q53="","",VLOOKUP(女子名簿!Q53,管理者シート!$G$9:$H$38,2,FALSE))</f>
        <v/>
      </c>
      <c r="R53" s="133" t="str">
        <f>IF(女子名簿!R53="","",女子名簿!R53)</f>
        <v/>
      </c>
      <c r="S53" s="133">
        <v>0</v>
      </c>
      <c r="T53" s="133">
        <v>2</v>
      </c>
      <c r="U53" s="133" t="str">
        <f>IF(女子名簿!U53="","",VLOOKUP(女子名簿!U53,管理者シート!$G$9:$H$38,2,FALSE))</f>
        <v/>
      </c>
      <c r="V53" s="133" t="str">
        <f>IF(女子名簿!V53="","",女子名簿!V53)</f>
        <v/>
      </c>
      <c r="W53" s="133">
        <v>0</v>
      </c>
      <c r="X53" s="133">
        <v>2</v>
      </c>
      <c r="Y53" s="133" t="str">
        <f>IF(女子名簿!Y53="","",VLOOKUP(女子名簿!Y53,管理者シート!$G$9:$H$23,2,FALSE))</f>
        <v/>
      </c>
      <c r="Z53" s="133" t="str">
        <f>IF(女子名簿!Z53="","",女子名簿!Z53)</f>
        <v/>
      </c>
      <c r="AA53" s="133">
        <v>0</v>
      </c>
      <c r="AB53" s="133">
        <v>2</v>
      </c>
      <c r="AC53" s="133" t="str">
        <f>IF(女子名簿!AC53="","",68)</f>
        <v/>
      </c>
      <c r="AD53" s="133" t="str">
        <f>IF(女子名簿!AD53="","",女子名簿!AD53)</f>
        <v/>
      </c>
      <c r="AE53" s="133">
        <v>0</v>
      </c>
      <c r="AF53" s="133">
        <v>2</v>
      </c>
      <c r="AG53" s="133" t="str">
        <f>IF(女子名簿!AG53="","",69)</f>
        <v/>
      </c>
      <c r="AH53" s="133" t="str">
        <f>IF(女子名簿!AH53="","",女子名簿!AH53)</f>
        <v/>
      </c>
      <c r="AI53" s="133">
        <v>0</v>
      </c>
      <c r="AJ53" s="133">
        <v>2</v>
      </c>
    </row>
    <row r="54" spans="1:36">
      <c r="A54" s="98"/>
      <c r="B54" s="133" t="str">
        <f>IF(女子名簿!B54="","",女子名簿!B54)</f>
        <v/>
      </c>
      <c r="C54" s="98"/>
      <c r="D54" s="98" t="str">
        <f>IF(女子名簿!D54="","",女子名簿!D54)</f>
        <v/>
      </c>
      <c r="E54" s="133" t="str">
        <f>IF(女子名簿!E54="","",女子名簿!E54)</f>
        <v/>
      </c>
      <c r="F54" s="133" t="str">
        <f>IF(女子名簿!F54="","",女子名簿!F54)</f>
        <v/>
      </c>
      <c r="G54" s="133" t="str">
        <f>IF(女子名簿!G54="","",女子名簿!G54)</f>
        <v/>
      </c>
      <c r="H54" s="133" t="str">
        <f>IF(女子名簿!H54="","",女子名簿!H54)</f>
        <v/>
      </c>
      <c r="I54" s="133" t="str">
        <f>IF(女子名簿!I54="","",女子名簿!I54)</f>
        <v/>
      </c>
      <c r="J54" s="133" t="str">
        <f>IF(女子名簿!J54="","",女子名簿!J54)</f>
        <v/>
      </c>
      <c r="K54" s="133">
        <f>IF(女子名簿!K54="","",女子名簿!K54)</f>
        <v>2</v>
      </c>
      <c r="L54" s="133" t="str">
        <f>IF(女子名簿!L54="","",女子名簿!L54)</f>
        <v/>
      </c>
      <c r="M54" s="193" t="str">
        <f>IF(女子名簿!M54="","",女子名簿!M54)</f>
        <v/>
      </c>
      <c r="N54" s="193" t="str">
        <f>IF(女子名簿!N54="","",女子名簿!N54)</f>
        <v/>
      </c>
      <c r="O54" s="133" t="str">
        <f>IF(女子名簿!O54="","",女子名簿!O54)</f>
        <v>島根</v>
      </c>
      <c r="P54" s="133"/>
      <c r="Q54" s="133" t="str">
        <f>IF(女子名簿!Q54="","",VLOOKUP(女子名簿!Q54,管理者シート!$G$9:$H$38,2,FALSE))</f>
        <v/>
      </c>
      <c r="R54" s="133" t="str">
        <f>IF(女子名簿!R54="","",女子名簿!R54)</f>
        <v/>
      </c>
      <c r="S54" s="133">
        <v>0</v>
      </c>
      <c r="T54" s="133">
        <v>2</v>
      </c>
      <c r="U54" s="133" t="str">
        <f>IF(女子名簿!U54="","",VLOOKUP(女子名簿!U54,管理者シート!$G$9:$H$38,2,FALSE))</f>
        <v/>
      </c>
      <c r="V54" s="133" t="str">
        <f>IF(女子名簿!V54="","",女子名簿!V54)</f>
        <v/>
      </c>
      <c r="W54" s="133">
        <v>0</v>
      </c>
      <c r="X54" s="133">
        <v>2</v>
      </c>
      <c r="Y54" s="133" t="str">
        <f>IF(女子名簿!Y54="","",VLOOKUP(女子名簿!Y54,管理者シート!$G$9:$H$23,2,FALSE))</f>
        <v/>
      </c>
      <c r="Z54" s="133" t="str">
        <f>IF(女子名簿!Z54="","",女子名簿!Z54)</f>
        <v/>
      </c>
      <c r="AA54" s="133">
        <v>0</v>
      </c>
      <c r="AB54" s="133">
        <v>2</v>
      </c>
      <c r="AC54" s="133" t="str">
        <f>IF(女子名簿!AC54="","",68)</f>
        <v/>
      </c>
      <c r="AD54" s="133" t="str">
        <f>IF(女子名簿!AD54="","",女子名簿!AD54)</f>
        <v/>
      </c>
      <c r="AE54" s="133">
        <v>0</v>
      </c>
      <c r="AF54" s="133">
        <v>2</v>
      </c>
      <c r="AG54" s="133" t="str">
        <f>IF(女子名簿!AG54="","",69)</f>
        <v/>
      </c>
      <c r="AH54" s="133" t="str">
        <f>IF(女子名簿!AH54="","",女子名簿!AH54)</f>
        <v/>
      </c>
      <c r="AI54" s="133">
        <v>0</v>
      </c>
      <c r="AJ54" s="133">
        <v>2</v>
      </c>
    </row>
    <row r="55" spans="1:36">
      <c r="A55" s="98"/>
      <c r="B55" s="133" t="str">
        <f>IF(女子名簿!B55="","",女子名簿!B55)</f>
        <v/>
      </c>
      <c r="C55" s="98"/>
      <c r="D55" s="98" t="str">
        <f>IF(女子名簿!D55="","",女子名簿!D55)</f>
        <v/>
      </c>
      <c r="E55" s="133" t="str">
        <f>IF(女子名簿!E55="","",女子名簿!E55)</f>
        <v/>
      </c>
      <c r="F55" s="133" t="str">
        <f>IF(女子名簿!F55="","",女子名簿!F55)</f>
        <v/>
      </c>
      <c r="G55" s="133" t="str">
        <f>IF(女子名簿!G55="","",女子名簿!G55)</f>
        <v/>
      </c>
      <c r="H55" s="133" t="str">
        <f>IF(女子名簿!H55="","",女子名簿!H55)</f>
        <v/>
      </c>
      <c r="I55" s="133" t="str">
        <f>IF(女子名簿!I55="","",女子名簿!I55)</f>
        <v/>
      </c>
      <c r="J55" s="133" t="str">
        <f>IF(女子名簿!J55="","",女子名簿!J55)</f>
        <v/>
      </c>
      <c r="K55" s="133">
        <f>IF(女子名簿!K55="","",女子名簿!K55)</f>
        <v>2</v>
      </c>
      <c r="L55" s="133" t="str">
        <f>IF(女子名簿!L55="","",女子名簿!L55)</f>
        <v/>
      </c>
      <c r="M55" s="193" t="str">
        <f>IF(女子名簿!M55="","",女子名簿!M55)</f>
        <v/>
      </c>
      <c r="N55" s="193" t="str">
        <f>IF(女子名簿!N55="","",女子名簿!N55)</f>
        <v/>
      </c>
      <c r="O55" s="133" t="str">
        <f>IF(女子名簿!O55="","",女子名簿!O55)</f>
        <v>島根</v>
      </c>
      <c r="P55" s="133"/>
      <c r="Q55" s="133" t="str">
        <f>IF(女子名簿!Q55="","",VLOOKUP(女子名簿!Q55,管理者シート!$G$9:$H$38,2,FALSE))</f>
        <v/>
      </c>
      <c r="R55" s="133" t="str">
        <f>IF(女子名簿!R55="","",女子名簿!R55)</f>
        <v/>
      </c>
      <c r="S55" s="133">
        <v>0</v>
      </c>
      <c r="T55" s="133">
        <v>2</v>
      </c>
      <c r="U55" s="133" t="str">
        <f>IF(女子名簿!U55="","",VLOOKUP(女子名簿!U55,管理者シート!$G$9:$H$38,2,FALSE))</f>
        <v/>
      </c>
      <c r="V55" s="133" t="str">
        <f>IF(女子名簿!V55="","",女子名簿!V55)</f>
        <v/>
      </c>
      <c r="W55" s="133">
        <v>0</v>
      </c>
      <c r="X55" s="133">
        <v>2</v>
      </c>
      <c r="Y55" s="133" t="str">
        <f>IF(女子名簿!Y55="","",VLOOKUP(女子名簿!Y55,管理者シート!$G$9:$H$23,2,FALSE))</f>
        <v/>
      </c>
      <c r="Z55" s="133" t="str">
        <f>IF(女子名簿!Z55="","",女子名簿!Z55)</f>
        <v/>
      </c>
      <c r="AA55" s="133">
        <v>0</v>
      </c>
      <c r="AB55" s="133">
        <v>2</v>
      </c>
      <c r="AC55" s="133" t="str">
        <f>IF(女子名簿!AC55="","",68)</f>
        <v/>
      </c>
      <c r="AD55" s="133" t="str">
        <f>IF(女子名簿!AD55="","",女子名簿!AD55)</f>
        <v/>
      </c>
      <c r="AE55" s="133">
        <v>0</v>
      </c>
      <c r="AF55" s="133">
        <v>2</v>
      </c>
      <c r="AG55" s="133" t="str">
        <f>IF(女子名簿!AG55="","",69)</f>
        <v/>
      </c>
      <c r="AH55" s="133" t="str">
        <f>IF(女子名簿!AH55="","",女子名簿!AH55)</f>
        <v/>
      </c>
      <c r="AI55" s="133">
        <v>0</v>
      </c>
      <c r="AJ55" s="133">
        <v>2</v>
      </c>
    </row>
    <row r="56" spans="1:36">
      <c r="A56" s="98"/>
      <c r="B56" s="133" t="str">
        <f>IF(女子名簿!B56="","",女子名簿!B56)</f>
        <v/>
      </c>
      <c r="C56" s="98"/>
      <c r="D56" s="98" t="str">
        <f>IF(女子名簿!D56="","",女子名簿!D56)</f>
        <v/>
      </c>
      <c r="E56" s="133" t="str">
        <f>IF(女子名簿!E56="","",女子名簿!E56)</f>
        <v/>
      </c>
      <c r="F56" s="133" t="str">
        <f>IF(女子名簿!F56="","",女子名簿!F56)</f>
        <v/>
      </c>
      <c r="G56" s="133" t="str">
        <f>IF(女子名簿!G56="","",女子名簿!G56)</f>
        <v/>
      </c>
      <c r="H56" s="133" t="str">
        <f>IF(女子名簿!H56="","",女子名簿!H56)</f>
        <v/>
      </c>
      <c r="I56" s="133" t="str">
        <f>IF(女子名簿!I56="","",女子名簿!I56)</f>
        <v/>
      </c>
      <c r="J56" s="133" t="str">
        <f>IF(女子名簿!J56="","",女子名簿!J56)</f>
        <v/>
      </c>
      <c r="K56" s="133">
        <f>IF(女子名簿!K56="","",女子名簿!K56)</f>
        <v>2</v>
      </c>
      <c r="L56" s="133" t="str">
        <f>IF(女子名簿!L56="","",女子名簿!L56)</f>
        <v/>
      </c>
      <c r="M56" s="193" t="str">
        <f>IF(女子名簿!M56="","",女子名簿!M56)</f>
        <v/>
      </c>
      <c r="N56" s="193" t="str">
        <f>IF(女子名簿!N56="","",女子名簿!N56)</f>
        <v/>
      </c>
      <c r="O56" s="133" t="str">
        <f>IF(女子名簿!O56="","",女子名簿!O56)</f>
        <v>島根</v>
      </c>
      <c r="P56" s="133"/>
      <c r="Q56" s="133" t="str">
        <f>IF(女子名簿!Q56="","",VLOOKUP(女子名簿!Q56,管理者シート!$G$9:$H$38,2,FALSE))</f>
        <v/>
      </c>
      <c r="R56" s="133" t="str">
        <f>IF(女子名簿!R56="","",女子名簿!R56)</f>
        <v/>
      </c>
      <c r="S56" s="133">
        <v>0</v>
      </c>
      <c r="T56" s="133">
        <v>2</v>
      </c>
      <c r="U56" s="133" t="str">
        <f>IF(女子名簿!U56="","",VLOOKUP(女子名簿!U56,管理者シート!$G$9:$H$38,2,FALSE))</f>
        <v/>
      </c>
      <c r="V56" s="133" t="str">
        <f>IF(女子名簿!V56="","",女子名簿!V56)</f>
        <v/>
      </c>
      <c r="W56" s="133">
        <v>0</v>
      </c>
      <c r="X56" s="133">
        <v>2</v>
      </c>
      <c r="Y56" s="133" t="str">
        <f>IF(女子名簿!Y56="","",VLOOKUP(女子名簿!Y56,管理者シート!$G$9:$H$23,2,FALSE))</f>
        <v/>
      </c>
      <c r="Z56" s="133" t="str">
        <f>IF(女子名簿!Z56="","",女子名簿!Z56)</f>
        <v/>
      </c>
      <c r="AA56" s="133">
        <v>0</v>
      </c>
      <c r="AB56" s="133">
        <v>2</v>
      </c>
      <c r="AC56" s="133" t="str">
        <f>IF(女子名簿!AC56="","",68)</f>
        <v/>
      </c>
      <c r="AD56" s="133" t="str">
        <f>IF(女子名簿!AD56="","",女子名簿!AD56)</f>
        <v/>
      </c>
      <c r="AE56" s="133">
        <v>0</v>
      </c>
      <c r="AF56" s="133">
        <v>2</v>
      </c>
      <c r="AG56" s="133" t="str">
        <f>IF(女子名簿!AG56="","",69)</f>
        <v/>
      </c>
      <c r="AH56" s="133" t="str">
        <f>IF(女子名簿!AH56="","",女子名簿!AH56)</f>
        <v/>
      </c>
      <c r="AI56" s="133">
        <v>0</v>
      </c>
      <c r="AJ56" s="133">
        <v>2</v>
      </c>
    </row>
    <row r="57" spans="1:36">
      <c r="A57" s="98"/>
      <c r="B57" s="133" t="str">
        <f>IF(女子名簿!B57="","",女子名簿!B57)</f>
        <v/>
      </c>
      <c r="C57" s="98"/>
      <c r="D57" s="98" t="str">
        <f>IF(女子名簿!D57="","",女子名簿!D57)</f>
        <v/>
      </c>
      <c r="E57" s="133" t="str">
        <f>IF(女子名簿!E57="","",女子名簿!E57)</f>
        <v/>
      </c>
      <c r="F57" s="133" t="str">
        <f>IF(女子名簿!F57="","",女子名簿!F57)</f>
        <v/>
      </c>
      <c r="G57" s="133" t="str">
        <f>IF(女子名簿!G57="","",女子名簿!G57)</f>
        <v/>
      </c>
      <c r="H57" s="133" t="str">
        <f>IF(女子名簿!H57="","",女子名簿!H57)</f>
        <v/>
      </c>
      <c r="I57" s="133" t="str">
        <f>IF(女子名簿!I57="","",女子名簿!I57)</f>
        <v/>
      </c>
      <c r="J57" s="133" t="str">
        <f>IF(女子名簿!J57="","",女子名簿!J57)</f>
        <v/>
      </c>
      <c r="K57" s="133">
        <f>IF(女子名簿!K57="","",女子名簿!K57)</f>
        <v>2</v>
      </c>
      <c r="L57" s="133" t="str">
        <f>IF(女子名簿!L57="","",女子名簿!L57)</f>
        <v/>
      </c>
      <c r="M57" s="193" t="str">
        <f>IF(女子名簿!M57="","",女子名簿!M57)</f>
        <v/>
      </c>
      <c r="N57" s="193" t="str">
        <f>IF(女子名簿!N57="","",女子名簿!N57)</f>
        <v/>
      </c>
      <c r="O57" s="133" t="str">
        <f>IF(女子名簿!O57="","",女子名簿!O57)</f>
        <v>島根</v>
      </c>
      <c r="P57" s="133"/>
      <c r="Q57" s="133" t="str">
        <f>IF(女子名簿!Q57="","",VLOOKUP(女子名簿!Q57,管理者シート!$G$9:$H$38,2,FALSE))</f>
        <v/>
      </c>
      <c r="R57" s="133" t="str">
        <f>IF(女子名簿!R57="","",女子名簿!R57)</f>
        <v/>
      </c>
      <c r="S57" s="133">
        <v>0</v>
      </c>
      <c r="T57" s="133">
        <v>2</v>
      </c>
      <c r="U57" s="133" t="str">
        <f>IF(女子名簿!U57="","",VLOOKUP(女子名簿!U57,管理者シート!$G$9:$H$38,2,FALSE))</f>
        <v/>
      </c>
      <c r="V57" s="133" t="str">
        <f>IF(女子名簿!V57="","",女子名簿!V57)</f>
        <v/>
      </c>
      <c r="W57" s="133">
        <v>0</v>
      </c>
      <c r="X57" s="133">
        <v>2</v>
      </c>
      <c r="Y57" s="133" t="str">
        <f>IF(女子名簿!Y57="","",VLOOKUP(女子名簿!Y57,管理者シート!$G$9:$H$23,2,FALSE))</f>
        <v/>
      </c>
      <c r="Z57" s="133" t="str">
        <f>IF(女子名簿!Z57="","",女子名簿!Z57)</f>
        <v/>
      </c>
      <c r="AA57" s="133">
        <v>0</v>
      </c>
      <c r="AB57" s="133">
        <v>2</v>
      </c>
      <c r="AC57" s="133" t="str">
        <f>IF(女子名簿!AC57="","",68)</f>
        <v/>
      </c>
      <c r="AD57" s="133" t="str">
        <f>IF(女子名簿!AD57="","",女子名簿!AD57)</f>
        <v/>
      </c>
      <c r="AE57" s="133">
        <v>0</v>
      </c>
      <c r="AF57" s="133">
        <v>2</v>
      </c>
      <c r="AG57" s="133" t="str">
        <f>IF(女子名簿!AG57="","",69)</f>
        <v/>
      </c>
      <c r="AH57" s="133" t="str">
        <f>IF(女子名簿!AH57="","",女子名簿!AH57)</f>
        <v/>
      </c>
      <c r="AI57" s="133">
        <v>0</v>
      </c>
      <c r="AJ57" s="133">
        <v>2</v>
      </c>
    </row>
    <row r="58" spans="1:36">
      <c r="A58" s="98"/>
      <c r="B58" s="133" t="str">
        <f>IF(女子名簿!B58="","",女子名簿!B58)</f>
        <v/>
      </c>
      <c r="C58" s="98"/>
      <c r="D58" s="98" t="str">
        <f>IF(女子名簿!D58="","",女子名簿!D58)</f>
        <v/>
      </c>
      <c r="E58" s="133" t="str">
        <f>IF(女子名簿!E58="","",女子名簿!E58)</f>
        <v/>
      </c>
      <c r="F58" s="133" t="str">
        <f>IF(女子名簿!F58="","",女子名簿!F58)</f>
        <v/>
      </c>
      <c r="G58" s="133" t="str">
        <f>IF(女子名簿!G58="","",女子名簿!G58)</f>
        <v/>
      </c>
      <c r="H58" s="133" t="str">
        <f>IF(女子名簿!H58="","",女子名簿!H58)</f>
        <v/>
      </c>
      <c r="I58" s="133" t="str">
        <f>IF(女子名簿!I58="","",女子名簿!I58)</f>
        <v/>
      </c>
      <c r="J58" s="133" t="str">
        <f>IF(女子名簿!J58="","",女子名簿!J58)</f>
        <v/>
      </c>
      <c r="K58" s="133">
        <f>IF(女子名簿!K58="","",女子名簿!K58)</f>
        <v>2</v>
      </c>
      <c r="L58" s="133" t="str">
        <f>IF(女子名簿!L58="","",女子名簿!L58)</f>
        <v/>
      </c>
      <c r="M58" s="193" t="str">
        <f>IF(女子名簿!M58="","",女子名簿!M58)</f>
        <v/>
      </c>
      <c r="N58" s="193" t="str">
        <f>IF(女子名簿!N58="","",女子名簿!N58)</f>
        <v/>
      </c>
      <c r="O58" s="133" t="str">
        <f>IF(女子名簿!O58="","",女子名簿!O58)</f>
        <v>島根</v>
      </c>
      <c r="P58" s="133"/>
      <c r="Q58" s="133" t="str">
        <f>IF(女子名簿!Q58="","",VLOOKUP(女子名簿!Q58,管理者シート!$G$9:$H$38,2,FALSE))</f>
        <v/>
      </c>
      <c r="R58" s="133" t="str">
        <f>IF(女子名簿!R58="","",女子名簿!R58)</f>
        <v/>
      </c>
      <c r="S58" s="133">
        <v>0</v>
      </c>
      <c r="T58" s="133">
        <v>2</v>
      </c>
      <c r="U58" s="133" t="str">
        <f>IF(女子名簿!U58="","",VLOOKUP(女子名簿!U58,管理者シート!$G$9:$H$38,2,FALSE))</f>
        <v/>
      </c>
      <c r="V58" s="133" t="str">
        <f>IF(女子名簿!V58="","",女子名簿!V58)</f>
        <v/>
      </c>
      <c r="W58" s="133">
        <v>0</v>
      </c>
      <c r="X58" s="133">
        <v>2</v>
      </c>
      <c r="Y58" s="133" t="str">
        <f>IF(女子名簿!Y58="","",VLOOKUP(女子名簿!Y58,管理者シート!$G$9:$H$23,2,FALSE))</f>
        <v/>
      </c>
      <c r="Z58" s="133" t="str">
        <f>IF(女子名簿!Z58="","",女子名簿!Z58)</f>
        <v/>
      </c>
      <c r="AA58" s="133">
        <v>0</v>
      </c>
      <c r="AB58" s="133">
        <v>2</v>
      </c>
      <c r="AC58" s="133" t="str">
        <f>IF(女子名簿!AC58="","",68)</f>
        <v/>
      </c>
      <c r="AD58" s="133" t="str">
        <f>IF(女子名簿!AD58="","",女子名簿!AD58)</f>
        <v/>
      </c>
      <c r="AE58" s="133">
        <v>0</v>
      </c>
      <c r="AF58" s="133">
        <v>2</v>
      </c>
      <c r="AG58" s="133" t="str">
        <f>IF(女子名簿!AG58="","",69)</f>
        <v/>
      </c>
      <c r="AH58" s="133" t="str">
        <f>IF(女子名簿!AH58="","",女子名簿!AH58)</f>
        <v/>
      </c>
      <c r="AI58" s="133">
        <v>0</v>
      </c>
      <c r="AJ58" s="133">
        <v>2</v>
      </c>
    </row>
    <row r="59" spans="1:36">
      <c r="A59" s="98"/>
      <c r="B59" s="133" t="str">
        <f>IF(女子名簿!B59="","",女子名簿!B59)</f>
        <v/>
      </c>
      <c r="C59" s="98"/>
      <c r="D59" s="98" t="str">
        <f>IF(女子名簿!D59="","",女子名簿!D59)</f>
        <v/>
      </c>
      <c r="E59" s="133" t="str">
        <f>IF(女子名簿!E59="","",女子名簿!E59)</f>
        <v/>
      </c>
      <c r="F59" s="133" t="str">
        <f>IF(女子名簿!F59="","",女子名簿!F59)</f>
        <v/>
      </c>
      <c r="G59" s="133" t="str">
        <f>IF(女子名簿!G59="","",女子名簿!G59)</f>
        <v/>
      </c>
      <c r="H59" s="133" t="str">
        <f>IF(女子名簿!H59="","",女子名簿!H59)</f>
        <v/>
      </c>
      <c r="I59" s="133" t="str">
        <f>IF(女子名簿!I59="","",女子名簿!I59)</f>
        <v/>
      </c>
      <c r="J59" s="133" t="str">
        <f>IF(女子名簿!J59="","",女子名簿!J59)</f>
        <v/>
      </c>
      <c r="K59" s="133">
        <f>IF(女子名簿!K59="","",女子名簿!K59)</f>
        <v>2</v>
      </c>
      <c r="L59" s="133" t="str">
        <f>IF(女子名簿!L59="","",女子名簿!L59)</f>
        <v/>
      </c>
      <c r="M59" s="193" t="str">
        <f>IF(女子名簿!M59="","",女子名簿!M59)</f>
        <v/>
      </c>
      <c r="N59" s="193" t="str">
        <f>IF(女子名簿!N59="","",女子名簿!N59)</f>
        <v/>
      </c>
      <c r="O59" s="133" t="str">
        <f>IF(女子名簿!O59="","",女子名簿!O59)</f>
        <v>島根</v>
      </c>
      <c r="P59" s="133"/>
      <c r="Q59" s="133" t="str">
        <f>IF(女子名簿!Q59="","",VLOOKUP(女子名簿!Q59,管理者シート!$G$9:$H$38,2,FALSE))</f>
        <v/>
      </c>
      <c r="R59" s="133" t="str">
        <f>IF(女子名簿!R59="","",女子名簿!R59)</f>
        <v/>
      </c>
      <c r="S59" s="133">
        <v>0</v>
      </c>
      <c r="T59" s="133">
        <v>2</v>
      </c>
      <c r="U59" s="133" t="str">
        <f>IF(女子名簿!U59="","",VLOOKUP(女子名簿!U59,管理者シート!$G$9:$H$38,2,FALSE))</f>
        <v/>
      </c>
      <c r="V59" s="133" t="str">
        <f>IF(女子名簿!V59="","",女子名簿!V59)</f>
        <v/>
      </c>
      <c r="W59" s="133">
        <v>0</v>
      </c>
      <c r="X59" s="133">
        <v>2</v>
      </c>
      <c r="Y59" s="133" t="str">
        <f>IF(女子名簿!Y59="","",VLOOKUP(女子名簿!Y59,管理者シート!$G$9:$H$23,2,FALSE))</f>
        <v/>
      </c>
      <c r="Z59" s="133" t="str">
        <f>IF(女子名簿!Z59="","",女子名簿!Z59)</f>
        <v/>
      </c>
      <c r="AA59" s="133">
        <v>0</v>
      </c>
      <c r="AB59" s="133">
        <v>2</v>
      </c>
      <c r="AC59" s="133" t="str">
        <f>IF(女子名簿!AC59="","",68)</f>
        <v/>
      </c>
      <c r="AD59" s="133" t="str">
        <f>IF(女子名簿!AD59="","",女子名簿!AD59)</f>
        <v/>
      </c>
      <c r="AE59" s="133">
        <v>0</v>
      </c>
      <c r="AF59" s="133">
        <v>2</v>
      </c>
      <c r="AG59" s="133" t="str">
        <f>IF(女子名簿!AG59="","",69)</f>
        <v/>
      </c>
      <c r="AH59" s="133" t="str">
        <f>IF(女子名簿!AH59="","",女子名簿!AH59)</f>
        <v/>
      </c>
      <c r="AI59" s="133">
        <v>0</v>
      </c>
      <c r="AJ59" s="133">
        <v>2</v>
      </c>
    </row>
    <row r="60" spans="1:36">
      <c r="A60" s="98"/>
      <c r="B60" s="133" t="str">
        <f>IF(女子名簿!B60="","",女子名簿!B60)</f>
        <v/>
      </c>
      <c r="C60" s="98"/>
      <c r="D60" s="98" t="str">
        <f>IF(女子名簿!D60="","",女子名簿!D60)</f>
        <v/>
      </c>
      <c r="E60" s="133" t="str">
        <f>IF(女子名簿!E60="","",女子名簿!E60)</f>
        <v/>
      </c>
      <c r="F60" s="133" t="str">
        <f>IF(女子名簿!F60="","",女子名簿!F60)</f>
        <v/>
      </c>
      <c r="G60" s="133" t="str">
        <f>IF(女子名簿!G60="","",女子名簿!G60)</f>
        <v/>
      </c>
      <c r="H60" s="133" t="str">
        <f>IF(女子名簿!H60="","",女子名簿!H60)</f>
        <v/>
      </c>
      <c r="I60" s="133" t="str">
        <f>IF(女子名簿!I60="","",女子名簿!I60)</f>
        <v/>
      </c>
      <c r="J60" s="133" t="str">
        <f>IF(女子名簿!J60="","",女子名簿!J60)</f>
        <v/>
      </c>
      <c r="K60" s="133">
        <f>IF(女子名簿!K60="","",女子名簿!K60)</f>
        <v>2</v>
      </c>
      <c r="L60" s="133" t="str">
        <f>IF(女子名簿!L60="","",女子名簿!L60)</f>
        <v/>
      </c>
      <c r="M60" s="193" t="str">
        <f>IF(女子名簿!M60="","",女子名簿!M60)</f>
        <v/>
      </c>
      <c r="N60" s="193" t="str">
        <f>IF(女子名簿!N60="","",女子名簿!N60)</f>
        <v/>
      </c>
      <c r="O60" s="133" t="str">
        <f>IF(女子名簿!O60="","",女子名簿!O60)</f>
        <v>島根</v>
      </c>
      <c r="P60" s="133"/>
      <c r="Q60" s="133" t="str">
        <f>IF(女子名簿!Q60="","",VLOOKUP(女子名簿!Q60,管理者シート!$G$9:$H$38,2,FALSE))</f>
        <v/>
      </c>
      <c r="R60" s="133" t="str">
        <f>IF(女子名簿!R60="","",女子名簿!R60)</f>
        <v/>
      </c>
      <c r="S60" s="133">
        <v>0</v>
      </c>
      <c r="T60" s="133">
        <v>2</v>
      </c>
      <c r="U60" s="133" t="str">
        <f>IF(女子名簿!U60="","",VLOOKUP(女子名簿!U60,管理者シート!$G$9:$H$38,2,FALSE))</f>
        <v/>
      </c>
      <c r="V60" s="133" t="str">
        <f>IF(女子名簿!V60="","",女子名簿!V60)</f>
        <v/>
      </c>
      <c r="W60" s="133">
        <v>0</v>
      </c>
      <c r="X60" s="133">
        <v>2</v>
      </c>
      <c r="Y60" s="133" t="str">
        <f>IF(女子名簿!Y60="","",VLOOKUP(女子名簿!Y60,管理者シート!$G$9:$H$23,2,FALSE))</f>
        <v/>
      </c>
      <c r="Z60" s="133" t="str">
        <f>IF(女子名簿!Z60="","",女子名簿!Z60)</f>
        <v/>
      </c>
      <c r="AA60" s="133">
        <v>0</v>
      </c>
      <c r="AB60" s="133">
        <v>2</v>
      </c>
      <c r="AC60" s="133" t="str">
        <f>IF(女子名簿!AC60="","",68)</f>
        <v/>
      </c>
      <c r="AD60" s="133" t="str">
        <f>IF(女子名簿!AD60="","",女子名簿!AD60)</f>
        <v/>
      </c>
      <c r="AE60" s="133">
        <v>0</v>
      </c>
      <c r="AF60" s="133">
        <v>2</v>
      </c>
      <c r="AG60" s="133" t="str">
        <f>IF(女子名簿!AG60="","",69)</f>
        <v/>
      </c>
      <c r="AH60" s="133" t="str">
        <f>IF(女子名簿!AH60="","",女子名簿!AH60)</f>
        <v/>
      </c>
      <c r="AI60" s="133">
        <v>0</v>
      </c>
      <c r="AJ60" s="133">
        <v>2</v>
      </c>
    </row>
    <row r="61" spans="1:36">
      <c r="A61" s="98"/>
      <c r="B61" s="133" t="str">
        <f>IF(女子名簿!B61="","",女子名簿!B61)</f>
        <v/>
      </c>
      <c r="C61" s="98"/>
      <c r="D61" s="98" t="str">
        <f>IF(女子名簿!D61="","",女子名簿!D61)</f>
        <v/>
      </c>
      <c r="E61" s="133" t="str">
        <f>IF(女子名簿!E61="","",女子名簿!E61)</f>
        <v/>
      </c>
      <c r="F61" s="133" t="str">
        <f>IF(女子名簿!F61="","",女子名簿!F61)</f>
        <v/>
      </c>
      <c r="G61" s="133" t="str">
        <f>IF(女子名簿!G61="","",女子名簿!G61)</f>
        <v/>
      </c>
      <c r="H61" s="133" t="str">
        <f>IF(女子名簿!H61="","",女子名簿!H61)</f>
        <v/>
      </c>
      <c r="I61" s="133" t="str">
        <f>IF(女子名簿!I61="","",女子名簿!I61)</f>
        <v/>
      </c>
      <c r="J61" s="133" t="str">
        <f>IF(女子名簿!J61="","",女子名簿!J61)</f>
        <v/>
      </c>
      <c r="K61" s="133">
        <f>IF(女子名簿!K61="","",女子名簿!K61)</f>
        <v>2</v>
      </c>
      <c r="L61" s="133" t="str">
        <f>IF(女子名簿!L61="","",女子名簿!L61)</f>
        <v/>
      </c>
      <c r="M61" s="193" t="str">
        <f>IF(女子名簿!M61="","",女子名簿!M61)</f>
        <v/>
      </c>
      <c r="N61" s="193" t="str">
        <f>IF(女子名簿!N61="","",女子名簿!N61)</f>
        <v/>
      </c>
      <c r="O61" s="133" t="str">
        <f>IF(女子名簿!O61="","",女子名簿!O61)</f>
        <v>島根</v>
      </c>
      <c r="P61" s="133"/>
      <c r="Q61" s="133" t="str">
        <f>IF(女子名簿!Q61="","",VLOOKUP(女子名簿!Q61,管理者シート!$G$9:$H$38,2,FALSE))</f>
        <v/>
      </c>
      <c r="R61" s="133" t="str">
        <f>IF(女子名簿!R61="","",女子名簿!R61)</f>
        <v/>
      </c>
      <c r="S61" s="133">
        <v>0</v>
      </c>
      <c r="T61" s="133">
        <v>2</v>
      </c>
      <c r="U61" s="133" t="str">
        <f>IF(女子名簿!U61="","",VLOOKUP(女子名簿!U61,管理者シート!$G$9:$H$38,2,FALSE))</f>
        <v/>
      </c>
      <c r="V61" s="133" t="str">
        <f>IF(女子名簿!V61="","",女子名簿!V61)</f>
        <v/>
      </c>
      <c r="W61" s="133">
        <v>0</v>
      </c>
      <c r="X61" s="133">
        <v>2</v>
      </c>
      <c r="Y61" s="133" t="str">
        <f>IF(女子名簿!Y61="","",VLOOKUP(女子名簿!Y61,管理者シート!$G$9:$H$23,2,FALSE))</f>
        <v/>
      </c>
      <c r="Z61" s="133" t="str">
        <f>IF(女子名簿!Z61="","",女子名簿!Z61)</f>
        <v/>
      </c>
      <c r="AA61" s="133">
        <v>0</v>
      </c>
      <c r="AB61" s="133">
        <v>2</v>
      </c>
      <c r="AC61" s="133" t="str">
        <f>IF(女子名簿!AC61="","",68)</f>
        <v/>
      </c>
      <c r="AD61" s="133" t="str">
        <f>IF(女子名簿!AD61="","",女子名簿!AD61)</f>
        <v/>
      </c>
      <c r="AE61" s="133">
        <v>0</v>
      </c>
      <c r="AF61" s="133">
        <v>2</v>
      </c>
      <c r="AG61" s="133" t="str">
        <f>IF(女子名簿!AG61="","",69)</f>
        <v/>
      </c>
      <c r="AH61" s="133" t="str">
        <f>IF(女子名簿!AH61="","",女子名簿!AH61)</f>
        <v/>
      </c>
      <c r="AI61" s="133">
        <v>0</v>
      </c>
      <c r="AJ61" s="133">
        <v>2</v>
      </c>
    </row>
    <row r="62" spans="1:36">
      <c r="A62" s="98"/>
      <c r="B62" s="133" t="str">
        <f>IF(女子名簿!B62="","",女子名簿!B62)</f>
        <v/>
      </c>
      <c r="C62" s="98"/>
      <c r="D62" s="98" t="str">
        <f>IF(女子名簿!D62="","",女子名簿!D62)</f>
        <v/>
      </c>
      <c r="E62" s="133" t="str">
        <f>IF(女子名簿!E62="","",女子名簿!E62)</f>
        <v/>
      </c>
      <c r="F62" s="133" t="str">
        <f>IF(女子名簿!F62="","",女子名簿!F62)</f>
        <v/>
      </c>
      <c r="G62" s="133" t="str">
        <f>IF(女子名簿!G62="","",女子名簿!G62)</f>
        <v/>
      </c>
      <c r="H62" s="133" t="str">
        <f>IF(女子名簿!H62="","",女子名簿!H62)</f>
        <v/>
      </c>
      <c r="I62" s="133" t="str">
        <f>IF(女子名簿!I62="","",女子名簿!I62)</f>
        <v/>
      </c>
      <c r="J62" s="133" t="str">
        <f>IF(女子名簿!J62="","",女子名簿!J62)</f>
        <v/>
      </c>
      <c r="K62" s="133">
        <f>IF(女子名簿!K62="","",女子名簿!K62)</f>
        <v>2</v>
      </c>
      <c r="L62" s="133" t="str">
        <f>IF(女子名簿!L62="","",女子名簿!L62)</f>
        <v/>
      </c>
      <c r="M62" s="193" t="str">
        <f>IF(女子名簿!M62="","",女子名簿!M62)</f>
        <v/>
      </c>
      <c r="N62" s="193" t="str">
        <f>IF(女子名簿!N62="","",女子名簿!N62)</f>
        <v/>
      </c>
      <c r="O62" s="133" t="str">
        <f>IF(女子名簿!O62="","",女子名簿!O62)</f>
        <v>島根</v>
      </c>
      <c r="P62" s="133"/>
      <c r="Q62" s="133" t="str">
        <f>IF(女子名簿!Q62="","",VLOOKUP(女子名簿!Q62,管理者シート!$G$9:$H$38,2,FALSE))</f>
        <v/>
      </c>
      <c r="R62" s="133" t="str">
        <f>IF(女子名簿!R62="","",女子名簿!R62)</f>
        <v/>
      </c>
      <c r="S62" s="133">
        <v>0</v>
      </c>
      <c r="T62" s="133">
        <v>2</v>
      </c>
      <c r="U62" s="133" t="str">
        <f>IF(女子名簿!U62="","",VLOOKUP(女子名簿!U62,管理者シート!$G$9:$H$38,2,FALSE))</f>
        <v/>
      </c>
      <c r="V62" s="133" t="str">
        <f>IF(女子名簿!V62="","",女子名簿!V62)</f>
        <v/>
      </c>
      <c r="W62" s="133">
        <v>0</v>
      </c>
      <c r="X62" s="133">
        <v>2</v>
      </c>
      <c r="Y62" s="133" t="str">
        <f>IF(女子名簿!Y62="","",VLOOKUP(女子名簿!Y62,管理者シート!$G$9:$H$23,2,FALSE))</f>
        <v/>
      </c>
      <c r="Z62" s="133" t="str">
        <f>IF(女子名簿!Z62="","",女子名簿!Z62)</f>
        <v/>
      </c>
      <c r="AA62" s="133">
        <v>0</v>
      </c>
      <c r="AB62" s="133">
        <v>2</v>
      </c>
      <c r="AC62" s="133" t="str">
        <f>IF(女子名簿!AC62="","",68)</f>
        <v/>
      </c>
      <c r="AD62" s="133" t="str">
        <f>IF(女子名簿!AD62="","",女子名簿!AD62)</f>
        <v/>
      </c>
      <c r="AE62" s="133">
        <v>0</v>
      </c>
      <c r="AF62" s="133">
        <v>2</v>
      </c>
      <c r="AG62" s="133" t="str">
        <f>IF(女子名簿!AG62="","",69)</f>
        <v/>
      </c>
      <c r="AH62" s="133" t="str">
        <f>IF(女子名簿!AH62="","",女子名簿!AH62)</f>
        <v/>
      </c>
      <c r="AI62" s="133">
        <v>0</v>
      </c>
      <c r="AJ62" s="133">
        <v>2</v>
      </c>
    </row>
    <row r="63" spans="1:36">
      <c r="A63" s="98"/>
      <c r="B63" s="133" t="str">
        <f>IF(女子名簿!B63="","",女子名簿!B63)</f>
        <v/>
      </c>
      <c r="C63" s="98"/>
      <c r="D63" s="98" t="str">
        <f>IF(女子名簿!D63="","",女子名簿!D63)</f>
        <v/>
      </c>
      <c r="E63" s="133" t="str">
        <f>IF(女子名簿!E63="","",女子名簿!E63)</f>
        <v/>
      </c>
      <c r="F63" s="133" t="str">
        <f>IF(女子名簿!F63="","",女子名簿!F63)</f>
        <v/>
      </c>
      <c r="G63" s="133" t="str">
        <f>IF(女子名簿!G63="","",女子名簿!G63)</f>
        <v/>
      </c>
      <c r="H63" s="133" t="str">
        <f>IF(女子名簿!H63="","",女子名簿!H63)</f>
        <v/>
      </c>
      <c r="I63" s="133" t="str">
        <f>IF(女子名簿!I63="","",女子名簿!I63)</f>
        <v/>
      </c>
      <c r="J63" s="133" t="str">
        <f>IF(女子名簿!J63="","",女子名簿!J63)</f>
        <v/>
      </c>
      <c r="K63" s="133">
        <f>IF(女子名簿!K63="","",女子名簿!K63)</f>
        <v>2</v>
      </c>
      <c r="L63" s="133" t="str">
        <f>IF(女子名簿!L63="","",女子名簿!L63)</f>
        <v/>
      </c>
      <c r="M63" s="193" t="str">
        <f>IF(女子名簿!M63="","",女子名簿!M63)</f>
        <v/>
      </c>
      <c r="N63" s="193" t="str">
        <f>IF(女子名簿!N63="","",女子名簿!N63)</f>
        <v/>
      </c>
      <c r="O63" s="133" t="str">
        <f>IF(女子名簿!O63="","",女子名簿!O63)</f>
        <v>島根</v>
      </c>
      <c r="P63" s="133"/>
      <c r="Q63" s="133" t="str">
        <f>IF(女子名簿!Q63="","",VLOOKUP(女子名簿!Q63,管理者シート!$G$9:$H$38,2,FALSE))</f>
        <v/>
      </c>
      <c r="R63" s="133" t="str">
        <f>IF(女子名簿!R63="","",女子名簿!R63)</f>
        <v/>
      </c>
      <c r="S63" s="133">
        <v>0</v>
      </c>
      <c r="T63" s="133">
        <v>2</v>
      </c>
      <c r="U63" s="133" t="str">
        <f>IF(女子名簿!U63="","",VLOOKUP(女子名簿!U63,管理者シート!$G$9:$H$38,2,FALSE))</f>
        <v/>
      </c>
      <c r="V63" s="133" t="str">
        <f>IF(女子名簿!V63="","",女子名簿!V63)</f>
        <v/>
      </c>
      <c r="W63" s="133">
        <v>0</v>
      </c>
      <c r="X63" s="133">
        <v>2</v>
      </c>
      <c r="Y63" s="133" t="str">
        <f>IF(女子名簿!Y63="","",VLOOKUP(女子名簿!Y63,管理者シート!$G$9:$H$23,2,FALSE))</f>
        <v/>
      </c>
      <c r="Z63" s="133" t="str">
        <f>IF(女子名簿!Z63="","",女子名簿!Z63)</f>
        <v/>
      </c>
      <c r="AA63" s="133">
        <v>0</v>
      </c>
      <c r="AB63" s="133">
        <v>2</v>
      </c>
      <c r="AC63" s="133" t="str">
        <f>IF(女子名簿!AC63="","",68)</f>
        <v/>
      </c>
      <c r="AD63" s="133" t="str">
        <f>IF(女子名簿!AD63="","",女子名簿!AD63)</f>
        <v/>
      </c>
      <c r="AE63" s="133">
        <v>0</v>
      </c>
      <c r="AF63" s="133">
        <v>2</v>
      </c>
      <c r="AG63" s="133" t="str">
        <f>IF(女子名簿!AG63="","",69)</f>
        <v/>
      </c>
      <c r="AH63" s="133" t="str">
        <f>IF(女子名簿!AH63="","",女子名簿!AH63)</f>
        <v/>
      </c>
      <c r="AI63" s="133">
        <v>0</v>
      </c>
      <c r="AJ63" s="133">
        <v>2</v>
      </c>
    </row>
    <row r="64" spans="1:36">
      <c r="A64" s="98"/>
      <c r="B64" s="133" t="str">
        <f>IF(女子名簿!B64="","",女子名簿!B64)</f>
        <v/>
      </c>
      <c r="C64" s="98"/>
      <c r="D64" s="98" t="str">
        <f>IF(女子名簿!D64="","",女子名簿!D64)</f>
        <v/>
      </c>
      <c r="E64" s="133" t="str">
        <f>IF(女子名簿!E64="","",女子名簿!E64)</f>
        <v/>
      </c>
      <c r="F64" s="133" t="str">
        <f>IF(女子名簿!F64="","",女子名簿!F64)</f>
        <v/>
      </c>
      <c r="G64" s="133" t="str">
        <f>IF(女子名簿!G64="","",女子名簿!G64)</f>
        <v/>
      </c>
      <c r="H64" s="133" t="str">
        <f>IF(女子名簿!H64="","",女子名簿!H64)</f>
        <v/>
      </c>
      <c r="I64" s="133" t="str">
        <f>IF(女子名簿!I64="","",女子名簿!I64)</f>
        <v/>
      </c>
      <c r="J64" s="133" t="str">
        <f>IF(女子名簿!J64="","",女子名簿!J64)</f>
        <v/>
      </c>
      <c r="K64" s="133">
        <f>IF(女子名簿!K64="","",女子名簿!K64)</f>
        <v>2</v>
      </c>
      <c r="L64" s="133" t="str">
        <f>IF(女子名簿!L64="","",女子名簿!L64)</f>
        <v/>
      </c>
      <c r="M64" s="193" t="str">
        <f>IF(女子名簿!M64="","",女子名簿!M64)</f>
        <v/>
      </c>
      <c r="N64" s="193" t="str">
        <f>IF(女子名簿!N64="","",女子名簿!N64)</f>
        <v/>
      </c>
      <c r="O64" s="133" t="str">
        <f>IF(女子名簿!O64="","",女子名簿!O64)</f>
        <v>島根</v>
      </c>
      <c r="P64" s="133"/>
      <c r="Q64" s="133" t="str">
        <f>IF(女子名簿!Q64="","",VLOOKUP(女子名簿!Q64,管理者シート!$G$9:$H$38,2,FALSE))</f>
        <v/>
      </c>
      <c r="R64" s="133" t="str">
        <f>IF(女子名簿!R64="","",女子名簿!R64)</f>
        <v/>
      </c>
      <c r="S64" s="133">
        <v>0</v>
      </c>
      <c r="T64" s="133">
        <v>2</v>
      </c>
      <c r="U64" s="133" t="str">
        <f>IF(女子名簿!U64="","",VLOOKUP(女子名簿!U64,管理者シート!$G$9:$H$38,2,FALSE))</f>
        <v/>
      </c>
      <c r="V64" s="133" t="str">
        <f>IF(女子名簿!V64="","",女子名簿!V64)</f>
        <v/>
      </c>
      <c r="W64" s="133">
        <v>0</v>
      </c>
      <c r="X64" s="133">
        <v>2</v>
      </c>
      <c r="Y64" s="133" t="str">
        <f>IF(女子名簿!Y64="","",VLOOKUP(女子名簿!Y64,管理者シート!$G$9:$H$23,2,FALSE))</f>
        <v/>
      </c>
      <c r="Z64" s="133" t="str">
        <f>IF(女子名簿!Z64="","",女子名簿!Z64)</f>
        <v/>
      </c>
      <c r="AA64" s="133">
        <v>0</v>
      </c>
      <c r="AB64" s="133">
        <v>2</v>
      </c>
      <c r="AC64" s="133" t="str">
        <f>IF(女子名簿!AC64="","",68)</f>
        <v/>
      </c>
      <c r="AD64" s="133" t="str">
        <f>IF(女子名簿!AD64="","",女子名簿!AD64)</f>
        <v/>
      </c>
      <c r="AE64" s="133">
        <v>0</v>
      </c>
      <c r="AF64" s="133">
        <v>2</v>
      </c>
      <c r="AG64" s="133" t="str">
        <f>IF(女子名簿!AG64="","",69)</f>
        <v/>
      </c>
      <c r="AH64" s="133" t="str">
        <f>IF(女子名簿!AH64="","",女子名簿!AH64)</f>
        <v/>
      </c>
      <c r="AI64" s="133">
        <v>0</v>
      </c>
      <c r="AJ64" s="133">
        <v>2</v>
      </c>
    </row>
    <row r="65" spans="1:36">
      <c r="A65" s="98"/>
      <c r="B65" s="133" t="str">
        <f>IF(女子名簿!B65="","",女子名簿!B65)</f>
        <v/>
      </c>
      <c r="C65" s="98"/>
      <c r="D65" s="98" t="str">
        <f>IF(女子名簿!D65="","",女子名簿!D65)</f>
        <v/>
      </c>
      <c r="E65" s="133" t="str">
        <f>IF(女子名簿!E65="","",女子名簿!E65)</f>
        <v/>
      </c>
      <c r="F65" s="133" t="str">
        <f>IF(女子名簿!F65="","",女子名簿!F65)</f>
        <v/>
      </c>
      <c r="G65" s="133" t="str">
        <f>IF(女子名簿!G65="","",女子名簿!G65)</f>
        <v/>
      </c>
      <c r="H65" s="133" t="str">
        <f>IF(女子名簿!H65="","",女子名簿!H65)</f>
        <v/>
      </c>
      <c r="I65" s="133" t="str">
        <f>IF(女子名簿!I65="","",女子名簿!I65)</f>
        <v/>
      </c>
      <c r="J65" s="133" t="str">
        <f>IF(女子名簿!J65="","",女子名簿!J65)</f>
        <v/>
      </c>
      <c r="K65" s="133">
        <f>IF(女子名簿!K65="","",女子名簿!K65)</f>
        <v>2</v>
      </c>
      <c r="L65" s="133" t="str">
        <f>IF(女子名簿!L65="","",女子名簿!L65)</f>
        <v/>
      </c>
      <c r="M65" s="193" t="str">
        <f>IF(女子名簿!M65="","",女子名簿!M65)</f>
        <v/>
      </c>
      <c r="N65" s="193" t="str">
        <f>IF(女子名簿!N65="","",女子名簿!N65)</f>
        <v/>
      </c>
      <c r="O65" s="133" t="str">
        <f>IF(女子名簿!O65="","",女子名簿!O65)</f>
        <v>島根</v>
      </c>
      <c r="P65" s="133"/>
      <c r="Q65" s="133" t="str">
        <f>IF(女子名簿!Q65="","",VLOOKUP(女子名簿!Q65,管理者シート!$G$9:$H$38,2,FALSE))</f>
        <v/>
      </c>
      <c r="R65" s="133" t="str">
        <f>IF(女子名簿!R65="","",女子名簿!R65)</f>
        <v/>
      </c>
      <c r="S65" s="133">
        <v>0</v>
      </c>
      <c r="T65" s="133">
        <v>2</v>
      </c>
      <c r="U65" s="133" t="str">
        <f>IF(女子名簿!U65="","",VLOOKUP(女子名簿!U65,管理者シート!$G$9:$H$38,2,FALSE))</f>
        <v/>
      </c>
      <c r="V65" s="133" t="str">
        <f>IF(女子名簿!V65="","",女子名簿!V65)</f>
        <v/>
      </c>
      <c r="W65" s="133">
        <v>0</v>
      </c>
      <c r="X65" s="133">
        <v>2</v>
      </c>
      <c r="Y65" s="133" t="str">
        <f>IF(女子名簿!Y65="","",VLOOKUP(女子名簿!Y65,管理者シート!$G$9:$H$23,2,FALSE))</f>
        <v/>
      </c>
      <c r="Z65" s="133" t="str">
        <f>IF(女子名簿!Z65="","",女子名簿!Z65)</f>
        <v/>
      </c>
      <c r="AA65" s="133">
        <v>0</v>
      </c>
      <c r="AB65" s="133">
        <v>2</v>
      </c>
      <c r="AC65" s="133" t="str">
        <f>IF(女子名簿!AC65="","",68)</f>
        <v/>
      </c>
      <c r="AD65" s="133" t="str">
        <f>IF(女子名簿!AD65="","",女子名簿!AD65)</f>
        <v/>
      </c>
      <c r="AE65" s="133">
        <v>0</v>
      </c>
      <c r="AF65" s="133">
        <v>2</v>
      </c>
      <c r="AG65" s="133" t="str">
        <f>IF(女子名簿!AG65="","",69)</f>
        <v/>
      </c>
      <c r="AH65" s="133" t="str">
        <f>IF(女子名簿!AH65="","",女子名簿!AH65)</f>
        <v/>
      </c>
      <c r="AI65" s="133">
        <v>0</v>
      </c>
      <c r="AJ65" s="133">
        <v>2</v>
      </c>
    </row>
    <row r="66" spans="1:36">
      <c r="A66" s="98"/>
      <c r="B66" s="133" t="str">
        <f>IF(女子名簿!B66="","",女子名簿!B66)</f>
        <v/>
      </c>
      <c r="C66" s="98"/>
      <c r="D66" s="98" t="str">
        <f>IF(女子名簿!D66="","",女子名簿!D66)</f>
        <v/>
      </c>
      <c r="E66" s="133" t="str">
        <f>IF(女子名簿!E66="","",女子名簿!E66)</f>
        <v/>
      </c>
      <c r="F66" s="133" t="str">
        <f>IF(女子名簿!F66="","",女子名簿!F66)</f>
        <v/>
      </c>
      <c r="G66" s="133" t="str">
        <f>IF(女子名簿!G66="","",女子名簿!G66)</f>
        <v/>
      </c>
      <c r="H66" s="133" t="str">
        <f>IF(女子名簿!H66="","",女子名簿!H66)</f>
        <v/>
      </c>
      <c r="I66" s="133" t="str">
        <f>IF(女子名簿!I66="","",女子名簿!I66)</f>
        <v/>
      </c>
      <c r="J66" s="133" t="str">
        <f>IF(女子名簿!J66="","",女子名簿!J66)</f>
        <v/>
      </c>
      <c r="K66" s="133">
        <f>IF(女子名簿!K66="","",女子名簿!K66)</f>
        <v>2</v>
      </c>
      <c r="L66" s="133" t="str">
        <f>IF(女子名簿!L66="","",女子名簿!L66)</f>
        <v/>
      </c>
      <c r="M66" s="193" t="str">
        <f>IF(女子名簿!M66="","",女子名簿!M66)</f>
        <v/>
      </c>
      <c r="N66" s="193" t="str">
        <f>IF(女子名簿!N66="","",女子名簿!N66)</f>
        <v/>
      </c>
      <c r="O66" s="133" t="str">
        <f>IF(女子名簿!O66="","",女子名簿!O66)</f>
        <v>島根</v>
      </c>
      <c r="P66" s="133"/>
      <c r="Q66" s="133" t="str">
        <f>IF(女子名簿!Q66="","",VLOOKUP(女子名簿!Q66,管理者シート!$G$9:$H$38,2,FALSE))</f>
        <v/>
      </c>
      <c r="R66" s="133" t="str">
        <f>IF(女子名簿!R66="","",女子名簿!R66)</f>
        <v/>
      </c>
      <c r="S66" s="133">
        <v>0</v>
      </c>
      <c r="T66" s="133">
        <v>2</v>
      </c>
      <c r="U66" s="133" t="str">
        <f>IF(女子名簿!U66="","",VLOOKUP(女子名簿!U66,管理者シート!$G$9:$H$38,2,FALSE))</f>
        <v/>
      </c>
      <c r="V66" s="133" t="str">
        <f>IF(女子名簿!V66="","",女子名簿!V66)</f>
        <v/>
      </c>
      <c r="W66" s="133">
        <v>0</v>
      </c>
      <c r="X66" s="133">
        <v>2</v>
      </c>
      <c r="Y66" s="133" t="str">
        <f>IF(女子名簿!Y66="","",VLOOKUP(女子名簿!Y66,管理者シート!$G$9:$H$23,2,FALSE))</f>
        <v/>
      </c>
      <c r="Z66" s="133" t="str">
        <f>IF(女子名簿!Z66="","",女子名簿!Z66)</f>
        <v/>
      </c>
      <c r="AA66" s="133">
        <v>0</v>
      </c>
      <c r="AB66" s="133">
        <v>2</v>
      </c>
      <c r="AC66" s="133" t="str">
        <f>IF(女子名簿!AC66="","",68)</f>
        <v/>
      </c>
      <c r="AD66" s="133" t="str">
        <f>IF(女子名簿!AD66="","",女子名簿!AD66)</f>
        <v/>
      </c>
      <c r="AE66" s="133">
        <v>0</v>
      </c>
      <c r="AF66" s="133">
        <v>2</v>
      </c>
      <c r="AG66" s="133" t="str">
        <f>IF(女子名簿!AG66="","",69)</f>
        <v/>
      </c>
      <c r="AH66" s="133" t="str">
        <f>IF(女子名簿!AH66="","",女子名簿!AH66)</f>
        <v/>
      </c>
      <c r="AI66" s="133">
        <v>0</v>
      </c>
      <c r="AJ66" s="133">
        <v>2</v>
      </c>
    </row>
    <row r="67" spans="1:36">
      <c r="A67" s="98"/>
      <c r="B67" s="133" t="str">
        <f>IF(女子名簿!B67="","",女子名簿!B67)</f>
        <v/>
      </c>
      <c r="C67" s="98"/>
      <c r="D67" s="98" t="str">
        <f>IF(女子名簿!D67="","",女子名簿!D67)</f>
        <v/>
      </c>
      <c r="E67" s="133" t="str">
        <f>IF(女子名簿!E67="","",女子名簿!E67)</f>
        <v/>
      </c>
      <c r="F67" s="133" t="str">
        <f>IF(女子名簿!F67="","",女子名簿!F67)</f>
        <v/>
      </c>
      <c r="G67" s="133" t="str">
        <f>IF(女子名簿!G67="","",女子名簿!G67)</f>
        <v/>
      </c>
      <c r="H67" s="133" t="str">
        <f>IF(女子名簿!H67="","",女子名簿!H67)</f>
        <v/>
      </c>
      <c r="I67" s="133" t="str">
        <f>IF(女子名簿!I67="","",女子名簿!I67)</f>
        <v/>
      </c>
      <c r="J67" s="133" t="str">
        <f>IF(女子名簿!J67="","",女子名簿!J67)</f>
        <v/>
      </c>
      <c r="K67" s="133">
        <f>IF(女子名簿!K67="","",女子名簿!K67)</f>
        <v>2</v>
      </c>
      <c r="L67" s="133" t="str">
        <f>IF(女子名簿!L67="","",女子名簿!L67)</f>
        <v/>
      </c>
      <c r="M67" s="193" t="str">
        <f>IF(女子名簿!M67="","",女子名簿!M67)</f>
        <v/>
      </c>
      <c r="N67" s="193" t="str">
        <f>IF(女子名簿!N67="","",女子名簿!N67)</f>
        <v/>
      </c>
      <c r="O67" s="133" t="str">
        <f>IF(女子名簿!O67="","",女子名簿!O67)</f>
        <v>島根</v>
      </c>
      <c r="P67" s="133"/>
      <c r="Q67" s="133" t="str">
        <f>IF(女子名簿!Q67="","",VLOOKUP(女子名簿!Q67,管理者シート!$G$9:$H$38,2,FALSE))</f>
        <v/>
      </c>
      <c r="R67" s="133" t="str">
        <f>IF(女子名簿!R67="","",女子名簿!R67)</f>
        <v/>
      </c>
      <c r="S67" s="133">
        <v>0</v>
      </c>
      <c r="T67" s="133">
        <v>2</v>
      </c>
      <c r="U67" s="133" t="str">
        <f>IF(女子名簿!U67="","",VLOOKUP(女子名簿!U67,管理者シート!$G$9:$H$38,2,FALSE))</f>
        <v/>
      </c>
      <c r="V67" s="133" t="str">
        <f>IF(女子名簿!V67="","",女子名簿!V67)</f>
        <v/>
      </c>
      <c r="W67" s="133">
        <v>0</v>
      </c>
      <c r="X67" s="133">
        <v>2</v>
      </c>
      <c r="Y67" s="133" t="str">
        <f>IF(女子名簿!Y67="","",VLOOKUP(女子名簿!Y67,管理者シート!$G$9:$H$23,2,FALSE))</f>
        <v/>
      </c>
      <c r="Z67" s="133" t="str">
        <f>IF(女子名簿!Z67="","",女子名簿!Z67)</f>
        <v/>
      </c>
      <c r="AA67" s="133">
        <v>0</v>
      </c>
      <c r="AB67" s="133">
        <v>2</v>
      </c>
      <c r="AC67" s="133" t="str">
        <f>IF(女子名簿!AC67="","",68)</f>
        <v/>
      </c>
      <c r="AD67" s="133" t="str">
        <f>IF(女子名簿!AD67="","",女子名簿!AD67)</f>
        <v/>
      </c>
      <c r="AE67" s="133">
        <v>0</v>
      </c>
      <c r="AF67" s="133">
        <v>2</v>
      </c>
      <c r="AG67" s="133" t="str">
        <f>IF(女子名簿!AG67="","",69)</f>
        <v/>
      </c>
      <c r="AH67" s="133" t="str">
        <f>IF(女子名簿!AH67="","",女子名簿!AH67)</f>
        <v/>
      </c>
      <c r="AI67" s="133">
        <v>0</v>
      </c>
      <c r="AJ67" s="133">
        <v>2</v>
      </c>
    </row>
    <row r="68" spans="1:36">
      <c r="A68" s="98"/>
      <c r="B68" s="133" t="str">
        <f>IF(女子名簿!B68="","",女子名簿!B68)</f>
        <v/>
      </c>
      <c r="C68" s="98"/>
      <c r="D68" s="98" t="str">
        <f>IF(女子名簿!D68="","",女子名簿!D68)</f>
        <v/>
      </c>
      <c r="E68" s="133" t="str">
        <f>IF(女子名簿!E68="","",女子名簿!E68)</f>
        <v/>
      </c>
      <c r="F68" s="133" t="str">
        <f>IF(女子名簿!F68="","",女子名簿!F68)</f>
        <v/>
      </c>
      <c r="G68" s="133" t="str">
        <f>IF(女子名簿!G68="","",女子名簿!G68)</f>
        <v/>
      </c>
      <c r="H68" s="133" t="str">
        <f>IF(女子名簿!H68="","",女子名簿!H68)</f>
        <v/>
      </c>
      <c r="I68" s="133" t="str">
        <f>IF(女子名簿!I68="","",女子名簿!I68)</f>
        <v/>
      </c>
      <c r="J68" s="133" t="str">
        <f>IF(女子名簿!J68="","",女子名簿!J68)</f>
        <v/>
      </c>
      <c r="K68" s="133">
        <f>IF(女子名簿!K68="","",女子名簿!K68)</f>
        <v>2</v>
      </c>
      <c r="L68" s="133" t="str">
        <f>IF(女子名簿!L68="","",女子名簿!L68)</f>
        <v/>
      </c>
      <c r="M68" s="193" t="str">
        <f>IF(女子名簿!M68="","",女子名簿!M68)</f>
        <v/>
      </c>
      <c r="N68" s="193" t="str">
        <f>IF(女子名簿!N68="","",女子名簿!N68)</f>
        <v/>
      </c>
      <c r="O68" s="133" t="str">
        <f>IF(女子名簿!O68="","",女子名簿!O68)</f>
        <v>島根</v>
      </c>
      <c r="P68" s="133"/>
      <c r="Q68" s="133" t="str">
        <f>IF(女子名簿!Q68="","",VLOOKUP(女子名簿!Q68,管理者シート!$G$9:$H$38,2,FALSE))</f>
        <v/>
      </c>
      <c r="R68" s="133" t="str">
        <f>IF(女子名簿!R68="","",女子名簿!R68)</f>
        <v/>
      </c>
      <c r="S68" s="133">
        <v>0</v>
      </c>
      <c r="T68" s="133">
        <v>2</v>
      </c>
      <c r="U68" s="133" t="str">
        <f>IF(女子名簿!U68="","",VLOOKUP(女子名簿!U68,管理者シート!$G$9:$H$38,2,FALSE))</f>
        <v/>
      </c>
      <c r="V68" s="133" t="str">
        <f>IF(女子名簿!V68="","",女子名簿!V68)</f>
        <v/>
      </c>
      <c r="W68" s="133">
        <v>0</v>
      </c>
      <c r="X68" s="133">
        <v>2</v>
      </c>
      <c r="Y68" s="133" t="str">
        <f>IF(女子名簿!Y68="","",VLOOKUP(女子名簿!Y68,管理者シート!$G$9:$H$23,2,FALSE))</f>
        <v/>
      </c>
      <c r="Z68" s="133" t="str">
        <f>IF(女子名簿!Z68="","",女子名簿!Z68)</f>
        <v/>
      </c>
      <c r="AA68" s="133">
        <v>0</v>
      </c>
      <c r="AB68" s="133">
        <v>2</v>
      </c>
      <c r="AC68" s="133" t="str">
        <f>IF(女子名簿!AC68="","",68)</f>
        <v/>
      </c>
      <c r="AD68" s="133" t="str">
        <f>IF(女子名簿!AD68="","",女子名簿!AD68)</f>
        <v/>
      </c>
      <c r="AE68" s="133">
        <v>0</v>
      </c>
      <c r="AF68" s="133">
        <v>2</v>
      </c>
      <c r="AG68" s="133" t="str">
        <f>IF(女子名簿!AG68="","",69)</f>
        <v/>
      </c>
      <c r="AH68" s="133" t="str">
        <f>IF(女子名簿!AH68="","",女子名簿!AH68)</f>
        <v/>
      </c>
      <c r="AI68" s="133">
        <v>0</v>
      </c>
      <c r="AJ68" s="133">
        <v>2</v>
      </c>
    </row>
    <row r="69" spans="1:36">
      <c r="A69" s="98"/>
      <c r="B69" s="133" t="str">
        <f>IF(女子名簿!B69="","",女子名簿!B69)</f>
        <v/>
      </c>
      <c r="C69" s="98"/>
      <c r="D69" s="98" t="str">
        <f>IF(女子名簿!D69="","",女子名簿!D69)</f>
        <v/>
      </c>
      <c r="E69" s="133" t="str">
        <f>IF(女子名簿!E69="","",女子名簿!E69)</f>
        <v/>
      </c>
      <c r="F69" s="133" t="str">
        <f>IF(女子名簿!F69="","",女子名簿!F69)</f>
        <v/>
      </c>
      <c r="G69" s="133" t="str">
        <f>IF(女子名簿!G69="","",女子名簿!G69)</f>
        <v/>
      </c>
      <c r="H69" s="133" t="str">
        <f>IF(女子名簿!H69="","",女子名簿!H69)</f>
        <v/>
      </c>
      <c r="I69" s="133" t="str">
        <f>IF(女子名簿!I69="","",女子名簿!I69)</f>
        <v/>
      </c>
      <c r="J69" s="133" t="str">
        <f>IF(女子名簿!J69="","",女子名簿!J69)</f>
        <v/>
      </c>
      <c r="K69" s="133">
        <f>IF(女子名簿!K69="","",女子名簿!K69)</f>
        <v>2</v>
      </c>
      <c r="L69" s="133" t="str">
        <f>IF(女子名簿!L69="","",女子名簿!L69)</f>
        <v/>
      </c>
      <c r="M69" s="193" t="str">
        <f>IF(女子名簿!M69="","",女子名簿!M69)</f>
        <v/>
      </c>
      <c r="N69" s="193" t="str">
        <f>IF(女子名簿!N69="","",女子名簿!N69)</f>
        <v/>
      </c>
      <c r="O69" s="133" t="str">
        <f>IF(女子名簿!O69="","",女子名簿!O69)</f>
        <v>島根</v>
      </c>
      <c r="P69" s="133"/>
      <c r="Q69" s="133" t="str">
        <f>IF(女子名簿!Q69="","",VLOOKUP(女子名簿!Q69,管理者シート!$G$9:$H$38,2,FALSE))</f>
        <v/>
      </c>
      <c r="R69" s="133" t="str">
        <f>IF(女子名簿!R69="","",女子名簿!R69)</f>
        <v/>
      </c>
      <c r="S69" s="133">
        <v>0</v>
      </c>
      <c r="T69" s="133">
        <v>2</v>
      </c>
      <c r="U69" s="133" t="str">
        <f>IF(女子名簿!U69="","",VLOOKUP(女子名簿!U69,管理者シート!$G$9:$H$38,2,FALSE))</f>
        <v/>
      </c>
      <c r="V69" s="133" t="str">
        <f>IF(女子名簿!V69="","",女子名簿!V69)</f>
        <v/>
      </c>
      <c r="W69" s="133">
        <v>0</v>
      </c>
      <c r="X69" s="133">
        <v>2</v>
      </c>
      <c r="Y69" s="133" t="str">
        <f>IF(女子名簿!Y69="","",VLOOKUP(女子名簿!Y69,管理者シート!$G$9:$H$23,2,FALSE))</f>
        <v/>
      </c>
      <c r="Z69" s="133" t="str">
        <f>IF(女子名簿!Z69="","",女子名簿!Z69)</f>
        <v/>
      </c>
      <c r="AA69" s="133">
        <v>0</v>
      </c>
      <c r="AB69" s="133">
        <v>2</v>
      </c>
      <c r="AC69" s="133" t="str">
        <f>IF(女子名簿!AC69="","",68)</f>
        <v/>
      </c>
      <c r="AD69" s="133" t="str">
        <f>IF(女子名簿!AD69="","",女子名簿!AD69)</f>
        <v/>
      </c>
      <c r="AE69" s="133">
        <v>0</v>
      </c>
      <c r="AF69" s="133">
        <v>2</v>
      </c>
      <c r="AG69" s="133" t="str">
        <f>IF(女子名簿!AG69="","",69)</f>
        <v/>
      </c>
      <c r="AH69" s="133" t="str">
        <f>IF(女子名簿!AH69="","",女子名簿!AH69)</f>
        <v/>
      </c>
      <c r="AI69" s="133">
        <v>0</v>
      </c>
      <c r="AJ69" s="133">
        <v>2</v>
      </c>
    </row>
    <row r="70" spans="1:36">
      <c r="A70" s="98"/>
      <c r="B70" s="133" t="str">
        <f>IF(女子名簿!B70="","",女子名簿!B70)</f>
        <v/>
      </c>
      <c r="C70" s="98"/>
      <c r="D70" s="98" t="str">
        <f>IF(女子名簿!D70="","",女子名簿!D70)</f>
        <v/>
      </c>
      <c r="E70" s="133" t="str">
        <f>IF(女子名簿!E70="","",女子名簿!E70)</f>
        <v/>
      </c>
      <c r="F70" s="133" t="str">
        <f>IF(女子名簿!F70="","",女子名簿!F70)</f>
        <v/>
      </c>
      <c r="G70" s="133" t="str">
        <f>IF(女子名簿!G70="","",女子名簿!G70)</f>
        <v/>
      </c>
      <c r="H70" s="133" t="str">
        <f>IF(女子名簿!H70="","",女子名簿!H70)</f>
        <v/>
      </c>
      <c r="I70" s="133" t="str">
        <f>IF(女子名簿!I70="","",女子名簿!I70)</f>
        <v/>
      </c>
      <c r="J70" s="133" t="str">
        <f>IF(女子名簿!J70="","",女子名簿!J70)</f>
        <v/>
      </c>
      <c r="K70" s="133">
        <f>IF(女子名簿!K70="","",女子名簿!K70)</f>
        <v>2</v>
      </c>
      <c r="L70" s="133" t="str">
        <f>IF(女子名簿!L70="","",女子名簿!L70)</f>
        <v/>
      </c>
      <c r="M70" s="193" t="str">
        <f>IF(女子名簿!M70="","",女子名簿!M70)</f>
        <v/>
      </c>
      <c r="N70" s="193" t="str">
        <f>IF(女子名簿!N70="","",女子名簿!N70)</f>
        <v/>
      </c>
      <c r="O70" s="133" t="str">
        <f>IF(女子名簿!O70="","",女子名簿!O70)</f>
        <v>島根</v>
      </c>
      <c r="P70" s="133"/>
      <c r="Q70" s="133" t="str">
        <f>IF(女子名簿!Q70="","",VLOOKUP(女子名簿!Q70,管理者シート!$G$9:$H$38,2,FALSE))</f>
        <v/>
      </c>
      <c r="R70" s="133" t="str">
        <f>IF(女子名簿!R70="","",女子名簿!R70)</f>
        <v/>
      </c>
      <c r="S70" s="133">
        <v>0</v>
      </c>
      <c r="T70" s="133">
        <v>2</v>
      </c>
      <c r="U70" s="133" t="str">
        <f>IF(女子名簿!U70="","",VLOOKUP(女子名簿!U70,管理者シート!$G$9:$H$38,2,FALSE))</f>
        <v/>
      </c>
      <c r="V70" s="133" t="str">
        <f>IF(女子名簿!V70="","",女子名簿!V70)</f>
        <v/>
      </c>
      <c r="W70" s="133">
        <v>0</v>
      </c>
      <c r="X70" s="133">
        <v>2</v>
      </c>
      <c r="Y70" s="133" t="str">
        <f>IF(女子名簿!Y70="","",VLOOKUP(女子名簿!Y70,管理者シート!$G$9:$H$23,2,FALSE))</f>
        <v/>
      </c>
      <c r="Z70" s="133" t="str">
        <f>IF(女子名簿!Z70="","",女子名簿!Z70)</f>
        <v/>
      </c>
      <c r="AA70" s="133">
        <v>0</v>
      </c>
      <c r="AB70" s="133">
        <v>2</v>
      </c>
      <c r="AC70" s="133" t="str">
        <f>IF(女子名簿!AC70="","",68)</f>
        <v/>
      </c>
      <c r="AD70" s="133" t="str">
        <f>IF(女子名簿!AD70="","",女子名簿!AD70)</f>
        <v/>
      </c>
      <c r="AE70" s="133">
        <v>0</v>
      </c>
      <c r="AF70" s="133">
        <v>2</v>
      </c>
      <c r="AG70" s="133" t="str">
        <f>IF(女子名簿!AG70="","",69)</f>
        <v/>
      </c>
      <c r="AH70" s="133" t="str">
        <f>IF(女子名簿!AH70="","",女子名簿!AH70)</f>
        <v/>
      </c>
      <c r="AI70" s="133">
        <v>0</v>
      </c>
      <c r="AJ70" s="133">
        <v>2</v>
      </c>
    </row>
    <row r="71" spans="1:36">
      <c r="A71" s="98"/>
      <c r="B71" s="133" t="str">
        <f>IF(女子名簿!B71="","",女子名簿!B71)</f>
        <v/>
      </c>
      <c r="C71" s="98"/>
      <c r="D71" s="98" t="str">
        <f>IF(女子名簿!D71="","",女子名簿!D71)</f>
        <v/>
      </c>
      <c r="E71" s="133" t="str">
        <f>IF(女子名簿!E71="","",女子名簿!E71)</f>
        <v/>
      </c>
      <c r="F71" s="133" t="str">
        <f>IF(女子名簿!F71="","",女子名簿!F71)</f>
        <v/>
      </c>
      <c r="G71" s="133" t="str">
        <f>IF(女子名簿!G71="","",女子名簿!G71)</f>
        <v/>
      </c>
      <c r="H71" s="133" t="str">
        <f>IF(女子名簿!H71="","",女子名簿!H71)</f>
        <v/>
      </c>
      <c r="I71" s="133" t="str">
        <f>IF(女子名簿!I71="","",女子名簿!I71)</f>
        <v/>
      </c>
      <c r="J71" s="133" t="str">
        <f>IF(女子名簿!J71="","",女子名簿!J71)</f>
        <v/>
      </c>
      <c r="K71" s="133">
        <f>IF(女子名簿!K71="","",女子名簿!K71)</f>
        <v>2</v>
      </c>
      <c r="L71" s="133" t="str">
        <f>IF(女子名簿!L71="","",女子名簿!L71)</f>
        <v/>
      </c>
      <c r="M71" s="193" t="str">
        <f>IF(女子名簿!M71="","",女子名簿!M71)</f>
        <v/>
      </c>
      <c r="N71" s="193" t="str">
        <f>IF(女子名簿!N71="","",女子名簿!N71)</f>
        <v/>
      </c>
      <c r="O71" s="133" t="str">
        <f>IF(女子名簿!O71="","",女子名簿!O71)</f>
        <v>島根</v>
      </c>
      <c r="P71" s="133"/>
      <c r="Q71" s="133" t="str">
        <f>IF(女子名簿!Q71="","",VLOOKUP(女子名簿!Q71,管理者シート!$G$9:$H$38,2,FALSE))</f>
        <v/>
      </c>
      <c r="R71" s="133" t="str">
        <f>IF(女子名簿!R71="","",女子名簿!R71)</f>
        <v/>
      </c>
      <c r="S71" s="133">
        <v>0</v>
      </c>
      <c r="T71" s="133">
        <v>2</v>
      </c>
      <c r="U71" s="133" t="str">
        <f>IF(女子名簿!U71="","",VLOOKUP(女子名簿!U71,管理者シート!$G$9:$H$38,2,FALSE))</f>
        <v/>
      </c>
      <c r="V71" s="133" t="str">
        <f>IF(女子名簿!V71="","",女子名簿!V71)</f>
        <v/>
      </c>
      <c r="W71" s="133">
        <v>0</v>
      </c>
      <c r="X71" s="133">
        <v>2</v>
      </c>
      <c r="Y71" s="133" t="str">
        <f>IF(女子名簿!Y71="","",VLOOKUP(女子名簿!Y71,管理者シート!$G$9:$H$23,2,FALSE))</f>
        <v/>
      </c>
      <c r="Z71" s="133" t="str">
        <f>IF(女子名簿!Z71="","",女子名簿!Z71)</f>
        <v/>
      </c>
      <c r="AA71" s="133">
        <v>0</v>
      </c>
      <c r="AB71" s="133">
        <v>2</v>
      </c>
      <c r="AC71" s="133" t="str">
        <f>IF(女子名簿!AC71="","",68)</f>
        <v/>
      </c>
      <c r="AD71" s="133" t="str">
        <f>IF(女子名簿!AD71="","",女子名簿!AD71)</f>
        <v/>
      </c>
      <c r="AE71" s="133">
        <v>0</v>
      </c>
      <c r="AF71" s="133">
        <v>2</v>
      </c>
      <c r="AG71" s="133" t="str">
        <f>IF(女子名簿!AG71="","",69)</f>
        <v/>
      </c>
      <c r="AH71" s="133" t="str">
        <f>IF(女子名簿!AH71="","",女子名簿!AH71)</f>
        <v/>
      </c>
      <c r="AI71" s="133">
        <v>0</v>
      </c>
      <c r="AJ71" s="133">
        <v>2</v>
      </c>
    </row>
    <row r="72" spans="1:36">
      <c r="A72" s="98"/>
      <c r="B72" s="133" t="str">
        <f>IF(女子名簿!B72="","",女子名簿!B72)</f>
        <v/>
      </c>
      <c r="C72" s="98"/>
      <c r="D72" s="98" t="str">
        <f>IF(女子名簿!D72="","",女子名簿!D72)</f>
        <v/>
      </c>
      <c r="E72" s="133" t="str">
        <f>IF(女子名簿!E72="","",女子名簿!E72)</f>
        <v/>
      </c>
      <c r="F72" s="133" t="str">
        <f>IF(女子名簿!F72="","",女子名簿!F72)</f>
        <v/>
      </c>
      <c r="G72" s="133" t="str">
        <f>IF(女子名簿!G72="","",女子名簿!G72)</f>
        <v/>
      </c>
      <c r="H72" s="133" t="str">
        <f>IF(女子名簿!H72="","",女子名簿!H72)</f>
        <v/>
      </c>
      <c r="I72" s="133" t="str">
        <f>IF(女子名簿!I72="","",女子名簿!I72)</f>
        <v/>
      </c>
      <c r="J72" s="133" t="str">
        <f>IF(女子名簿!J72="","",女子名簿!J72)</f>
        <v/>
      </c>
      <c r="K72" s="133">
        <f>IF(女子名簿!K72="","",女子名簿!K72)</f>
        <v>2</v>
      </c>
      <c r="L72" s="133" t="str">
        <f>IF(女子名簿!L72="","",女子名簿!L72)</f>
        <v/>
      </c>
      <c r="M72" s="193" t="str">
        <f>IF(女子名簿!M72="","",女子名簿!M72)</f>
        <v/>
      </c>
      <c r="N72" s="193" t="str">
        <f>IF(女子名簿!N72="","",女子名簿!N72)</f>
        <v/>
      </c>
      <c r="O72" s="133" t="str">
        <f>IF(女子名簿!O72="","",女子名簿!O72)</f>
        <v>島根</v>
      </c>
      <c r="P72" s="133"/>
      <c r="Q72" s="133" t="str">
        <f>IF(女子名簿!Q72="","",VLOOKUP(女子名簿!Q72,管理者シート!$G$9:$H$38,2,FALSE))</f>
        <v/>
      </c>
      <c r="R72" s="133" t="str">
        <f>IF(女子名簿!R72="","",女子名簿!R72)</f>
        <v/>
      </c>
      <c r="S72" s="133">
        <v>0</v>
      </c>
      <c r="T72" s="133">
        <v>2</v>
      </c>
      <c r="U72" s="133" t="str">
        <f>IF(女子名簿!U72="","",VLOOKUP(女子名簿!U72,管理者シート!$G$9:$H$38,2,FALSE))</f>
        <v/>
      </c>
      <c r="V72" s="133" t="str">
        <f>IF(女子名簿!V72="","",女子名簿!V72)</f>
        <v/>
      </c>
      <c r="W72" s="133">
        <v>0</v>
      </c>
      <c r="X72" s="133">
        <v>2</v>
      </c>
      <c r="Y72" s="133" t="str">
        <f>IF(女子名簿!Y72="","",VLOOKUP(女子名簿!Y72,管理者シート!$G$9:$H$23,2,FALSE))</f>
        <v/>
      </c>
      <c r="Z72" s="133" t="str">
        <f>IF(女子名簿!Z72="","",女子名簿!Z72)</f>
        <v/>
      </c>
      <c r="AA72" s="133">
        <v>0</v>
      </c>
      <c r="AB72" s="133">
        <v>2</v>
      </c>
      <c r="AC72" s="133" t="str">
        <f>IF(女子名簿!AC72="","",68)</f>
        <v/>
      </c>
      <c r="AD72" s="133" t="str">
        <f>IF(女子名簿!AD72="","",女子名簿!AD72)</f>
        <v/>
      </c>
      <c r="AE72" s="133">
        <v>0</v>
      </c>
      <c r="AF72" s="133">
        <v>2</v>
      </c>
      <c r="AG72" s="133" t="str">
        <f>IF(女子名簿!AG72="","",69)</f>
        <v/>
      </c>
      <c r="AH72" s="133" t="str">
        <f>IF(女子名簿!AH72="","",女子名簿!AH72)</f>
        <v/>
      </c>
      <c r="AI72" s="133">
        <v>0</v>
      </c>
      <c r="AJ72" s="133">
        <v>2</v>
      </c>
    </row>
    <row r="73" spans="1:36">
      <c r="A73" s="98"/>
      <c r="B73" s="133" t="str">
        <f>IF(女子名簿!B73="","",女子名簿!B73)</f>
        <v/>
      </c>
      <c r="C73" s="98"/>
      <c r="D73" s="98" t="str">
        <f>IF(女子名簿!D73="","",女子名簿!D73)</f>
        <v/>
      </c>
      <c r="E73" s="133" t="str">
        <f>IF(女子名簿!E73="","",女子名簿!E73)</f>
        <v/>
      </c>
      <c r="F73" s="133" t="str">
        <f>IF(女子名簿!F73="","",女子名簿!F73)</f>
        <v/>
      </c>
      <c r="G73" s="133" t="str">
        <f>IF(女子名簿!G73="","",女子名簿!G73)</f>
        <v/>
      </c>
      <c r="H73" s="133" t="str">
        <f>IF(女子名簿!H73="","",女子名簿!H73)</f>
        <v/>
      </c>
      <c r="I73" s="133" t="str">
        <f>IF(女子名簿!I73="","",女子名簿!I73)</f>
        <v/>
      </c>
      <c r="J73" s="133" t="str">
        <f>IF(女子名簿!J73="","",女子名簿!J73)</f>
        <v/>
      </c>
      <c r="K73" s="133">
        <f>IF(女子名簿!K73="","",女子名簿!K73)</f>
        <v>2</v>
      </c>
      <c r="L73" s="133" t="str">
        <f>IF(女子名簿!L73="","",女子名簿!L73)</f>
        <v/>
      </c>
      <c r="M73" s="193" t="str">
        <f>IF(女子名簿!M73="","",女子名簿!M73)</f>
        <v/>
      </c>
      <c r="N73" s="193" t="str">
        <f>IF(女子名簿!N73="","",女子名簿!N73)</f>
        <v/>
      </c>
      <c r="O73" s="133" t="str">
        <f>IF(女子名簿!O73="","",女子名簿!O73)</f>
        <v>島根</v>
      </c>
      <c r="P73" s="133"/>
      <c r="Q73" s="133" t="str">
        <f>IF(女子名簿!Q73="","",VLOOKUP(女子名簿!Q73,管理者シート!$G$9:$H$38,2,FALSE))</f>
        <v/>
      </c>
      <c r="R73" s="133" t="str">
        <f>IF(女子名簿!R73="","",女子名簿!R73)</f>
        <v/>
      </c>
      <c r="S73" s="133">
        <v>0</v>
      </c>
      <c r="T73" s="133">
        <v>2</v>
      </c>
      <c r="U73" s="133" t="str">
        <f>IF(女子名簿!U73="","",VLOOKUP(女子名簿!U73,管理者シート!$G$9:$H$38,2,FALSE))</f>
        <v/>
      </c>
      <c r="V73" s="133" t="str">
        <f>IF(女子名簿!V73="","",女子名簿!V73)</f>
        <v/>
      </c>
      <c r="W73" s="133">
        <v>0</v>
      </c>
      <c r="X73" s="133">
        <v>2</v>
      </c>
      <c r="Y73" s="133" t="str">
        <f>IF(女子名簿!Y73="","",VLOOKUP(女子名簿!Y73,管理者シート!$G$9:$H$23,2,FALSE))</f>
        <v/>
      </c>
      <c r="Z73" s="133" t="str">
        <f>IF(女子名簿!Z73="","",女子名簿!Z73)</f>
        <v/>
      </c>
      <c r="AA73" s="133">
        <v>0</v>
      </c>
      <c r="AB73" s="133">
        <v>2</v>
      </c>
      <c r="AC73" s="133" t="str">
        <f>IF(女子名簿!AC73="","",68)</f>
        <v/>
      </c>
      <c r="AD73" s="133" t="str">
        <f>IF(女子名簿!AD73="","",女子名簿!AD73)</f>
        <v/>
      </c>
      <c r="AE73" s="133">
        <v>0</v>
      </c>
      <c r="AF73" s="133">
        <v>2</v>
      </c>
      <c r="AG73" s="133" t="str">
        <f>IF(女子名簿!AG73="","",69)</f>
        <v/>
      </c>
      <c r="AH73" s="133" t="str">
        <f>IF(女子名簿!AH73="","",女子名簿!AH73)</f>
        <v/>
      </c>
      <c r="AI73" s="133">
        <v>0</v>
      </c>
      <c r="AJ73" s="133">
        <v>2</v>
      </c>
    </row>
    <row r="74" spans="1:36">
      <c r="A74" s="98"/>
      <c r="B74" s="133" t="str">
        <f>IF(女子名簿!B74="","",女子名簿!B74)</f>
        <v/>
      </c>
      <c r="C74" s="98"/>
      <c r="D74" s="98" t="str">
        <f>IF(女子名簿!D74="","",女子名簿!D74)</f>
        <v/>
      </c>
      <c r="E74" s="133" t="str">
        <f>IF(女子名簿!E74="","",女子名簿!E74)</f>
        <v/>
      </c>
      <c r="F74" s="133" t="str">
        <f>IF(女子名簿!F74="","",女子名簿!F74)</f>
        <v/>
      </c>
      <c r="G74" s="133" t="str">
        <f>IF(女子名簿!G74="","",女子名簿!G74)</f>
        <v/>
      </c>
      <c r="H74" s="133" t="str">
        <f>IF(女子名簿!H74="","",女子名簿!H74)</f>
        <v/>
      </c>
      <c r="I74" s="133" t="str">
        <f>IF(女子名簿!I74="","",女子名簿!I74)</f>
        <v/>
      </c>
      <c r="J74" s="133" t="str">
        <f>IF(女子名簿!J74="","",女子名簿!J74)</f>
        <v/>
      </c>
      <c r="K74" s="133">
        <f>IF(女子名簿!K74="","",女子名簿!K74)</f>
        <v>2</v>
      </c>
      <c r="L74" s="133" t="str">
        <f>IF(女子名簿!L74="","",女子名簿!L74)</f>
        <v/>
      </c>
      <c r="M74" s="193" t="str">
        <f>IF(女子名簿!M74="","",女子名簿!M74)</f>
        <v/>
      </c>
      <c r="N74" s="193" t="str">
        <f>IF(女子名簿!N74="","",女子名簿!N74)</f>
        <v/>
      </c>
      <c r="O74" s="133" t="str">
        <f>IF(女子名簿!O74="","",女子名簿!O74)</f>
        <v>島根</v>
      </c>
      <c r="P74" s="133"/>
      <c r="Q74" s="133" t="str">
        <f>IF(女子名簿!Q74="","",VLOOKUP(女子名簿!Q74,管理者シート!$G$9:$H$38,2,FALSE))</f>
        <v/>
      </c>
      <c r="R74" s="133" t="str">
        <f>IF(女子名簿!R74="","",女子名簿!R74)</f>
        <v/>
      </c>
      <c r="S74" s="133">
        <v>0</v>
      </c>
      <c r="T74" s="133">
        <v>2</v>
      </c>
      <c r="U74" s="133" t="str">
        <f>IF(女子名簿!U74="","",VLOOKUP(女子名簿!U74,管理者シート!$G$9:$H$38,2,FALSE))</f>
        <v/>
      </c>
      <c r="V74" s="133" t="str">
        <f>IF(女子名簿!V74="","",女子名簿!V74)</f>
        <v/>
      </c>
      <c r="W74" s="133">
        <v>0</v>
      </c>
      <c r="X74" s="133">
        <v>2</v>
      </c>
      <c r="Y74" s="133" t="str">
        <f>IF(女子名簿!Y74="","",VLOOKUP(女子名簿!Y74,管理者シート!$G$9:$H$23,2,FALSE))</f>
        <v/>
      </c>
      <c r="Z74" s="133" t="str">
        <f>IF(女子名簿!Z74="","",女子名簿!Z74)</f>
        <v/>
      </c>
      <c r="AA74" s="133">
        <v>0</v>
      </c>
      <c r="AB74" s="133">
        <v>2</v>
      </c>
      <c r="AC74" s="133" t="str">
        <f>IF(女子名簿!AC74="","",68)</f>
        <v/>
      </c>
      <c r="AD74" s="133" t="str">
        <f>IF(女子名簿!AD74="","",女子名簿!AD74)</f>
        <v/>
      </c>
      <c r="AE74" s="133">
        <v>0</v>
      </c>
      <c r="AF74" s="133">
        <v>2</v>
      </c>
      <c r="AG74" s="133" t="str">
        <f>IF(女子名簿!AG74="","",69)</f>
        <v/>
      </c>
      <c r="AH74" s="133" t="str">
        <f>IF(女子名簿!AH74="","",女子名簿!AH74)</f>
        <v/>
      </c>
      <c r="AI74" s="133">
        <v>0</v>
      </c>
      <c r="AJ74" s="133">
        <v>2</v>
      </c>
    </row>
    <row r="75" spans="1:36">
      <c r="A75" s="98"/>
      <c r="B75" s="133" t="str">
        <f>IF(女子名簿!B75="","",女子名簿!B75)</f>
        <v/>
      </c>
      <c r="C75" s="98"/>
      <c r="D75" s="98" t="str">
        <f>IF(女子名簿!D75="","",女子名簿!D75)</f>
        <v/>
      </c>
      <c r="E75" s="133" t="str">
        <f>IF(女子名簿!E75="","",女子名簿!E75)</f>
        <v/>
      </c>
      <c r="F75" s="133" t="str">
        <f>IF(女子名簿!F75="","",女子名簿!F75)</f>
        <v/>
      </c>
      <c r="G75" s="133" t="str">
        <f>IF(女子名簿!G75="","",女子名簿!G75)</f>
        <v/>
      </c>
      <c r="H75" s="133" t="str">
        <f>IF(女子名簿!H75="","",女子名簿!H75)</f>
        <v/>
      </c>
      <c r="I75" s="133" t="str">
        <f>IF(女子名簿!I75="","",女子名簿!I75)</f>
        <v/>
      </c>
      <c r="J75" s="133" t="str">
        <f>IF(女子名簿!J75="","",女子名簿!J75)</f>
        <v/>
      </c>
      <c r="K75" s="133">
        <f>IF(女子名簿!K75="","",女子名簿!K75)</f>
        <v>2</v>
      </c>
      <c r="L75" s="133" t="str">
        <f>IF(女子名簿!L75="","",女子名簿!L75)</f>
        <v/>
      </c>
      <c r="M75" s="193" t="str">
        <f>IF(女子名簿!M75="","",女子名簿!M75)</f>
        <v/>
      </c>
      <c r="N75" s="193" t="str">
        <f>IF(女子名簿!N75="","",女子名簿!N75)</f>
        <v/>
      </c>
      <c r="O75" s="133" t="str">
        <f>IF(女子名簿!O75="","",女子名簿!O75)</f>
        <v>島根</v>
      </c>
      <c r="P75" s="133"/>
      <c r="Q75" s="133" t="str">
        <f>IF(女子名簿!Q75="","",VLOOKUP(女子名簿!Q75,管理者シート!$G$9:$H$38,2,FALSE))</f>
        <v/>
      </c>
      <c r="R75" s="133" t="str">
        <f>IF(女子名簿!R75="","",女子名簿!R75)</f>
        <v/>
      </c>
      <c r="S75" s="133">
        <v>0</v>
      </c>
      <c r="T75" s="133">
        <v>2</v>
      </c>
      <c r="U75" s="133" t="str">
        <f>IF(女子名簿!U75="","",VLOOKUP(女子名簿!U75,管理者シート!$G$9:$H$38,2,FALSE))</f>
        <v/>
      </c>
      <c r="V75" s="133" t="str">
        <f>IF(女子名簿!V75="","",女子名簿!V75)</f>
        <v/>
      </c>
      <c r="W75" s="133">
        <v>0</v>
      </c>
      <c r="X75" s="133">
        <v>2</v>
      </c>
      <c r="Y75" s="133" t="str">
        <f>IF(女子名簿!Y75="","",VLOOKUP(女子名簿!Y75,管理者シート!$G$9:$H$23,2,FALSE))</f>
        <v/>
      </c>
      <c r="Z75" s="133" t="str">
        <f>IF(女子名簿!Z75="","",女子名簿!Z75)</f>
        <v/>
      </c>
      <c r="AA75" s="133">
        <v>0</v>
      </c>
      <c r="AB75" s="133">
        <v>2</v>
      </c>
      <c r="AC75" s="133" t="str">
        <f>IF(女子名簿!AC75="","",68)</f>
        <v/>
      </c>
      <c r="AD75" s="133" t="str">
        <f>IF(女子名簿!AD75="","",女子名簿!AD75)</f>
        <v/>
      </c>
      <c r="AE75" s="133">
        <v>0</v>
      </c>
      <c r="AF75" s="133">
        <v>2</v>
      </c>
      <c r="AG75" s="133" t="str">
        <f>IF(女子名簿!AG75="","",69)</f>
        <v/>
      </c>
      <c r="AH75" s="133" t="str">
        <f>IF(女子名簿!AH75="","",女子名簿!AH75)</f>
        <v/>
      </c>
      <c r="AI75" s="133">
        <v>0</v>
      </c>
      <c r="AJ75" s="133">
        <v>2</v>
      </c>
    </row>
    <row r="76" spans="1:36">
      <c r="A76" s="98"/>
      <c r="B76" s="133" t="str">
        <f>IF(女子名簿!B76="","",女子名簿!B76)</f>
        <v/>
      </c>
      <c r="C76" s="98"/>
      <c r="D76" s="98" t="str">
        <f>IF(女子名簿!D76="","",女子名簿!D76)</f>
        <v/>
      </c>
      <c r="E76" s="133" t="str">
        <f>IF(女子名簿!E76="","",女子名簿!E76)</f>
        <v/>
      </c>
      <c r="F76" s="133" t="str">
        <f>IF(女子名簿!F76="","",女子名簿!F76)</f>
        <v/>
      </c>
      <c r="G76" s="133" t="str">
        <f>IF(女子名簿!G76="","",女子名簿!G76)</f>
        <v/>
      </c>
      <c r="H76" s="133" t="str">
        <f>IF(女子名簿!H76="","",女子名簿!H76)</f>
        <v/>
      </c>
      <c r="I76" s="133" t="str">
        <f>IF(女子名簿!I76="","",女子名簿!I76)</f>
        <v/>
      </c>
      <c r="J76" s="133" t="str">
        <f>IF(女子名簿!J76="","",女子名簿!J76)</f>
        <v/>
      </c>
      <c r="K76" s="133">
        <f>IF(女子名簿!K76="","",女子名簿!K76)</f>
        <v>2</v>
      </c>
      <c r="L76" s="133" t="str">
        <f>IF(女子名簿!L76="","",女子名簿!L76)</f>
        <v/>
      </c>
      <c r="M76" s="193" t="str">
        <f>IF(女子名簿!M76="","",女子名簿!M76)</f>
        <v/>
      </c>
      <c r="N76" s="193" t="str">
        <f>IF(女子名簿!N76="","",女子名簿!N76)</f>
        <v/>
      </c>
      <c r="O76" s="133" t="str">
        <f>IF(女子名簿!O76="","",女子名簿!O76)</f>
        <v>島根</v>
      </c>
      <c r="P76" s="133"/>
      <c r="Q76" s="133" t="str">
        <f>IF(女子名簿!Q76="","",VLOOKUP(女子名簿!Q76,管理者シート!$G$9:$H$38,2,FALSE))</f>
        <v/>
      </c>
      <c r="R76" s="133" t="str">
        <f>IF(女子名簿!R76="","",女子名簿!R76)</f>
        <v/>
      </c>
      <c r="S76" s="133">
        <v>0</v>
      </c>
      <c r="T76" s="133">
        <v>2</v>
      </c>
      <c r="U76" s="133" t="str">
        <f>IF(女子名簿!U76="","",VLOOKUP(女子名簿!U76,管理者シート!$G$9:$H$38,2,FALSE))</f>
        <v/>
      </c>
      <c r="V76" s="133" t="str">
        <f>IF(女子名簿!V76="","",女子名簿!V76)</f>
        <v/>
      </c>
      <c r="W76" s="133">
        <v>0</v>
      </c>
      <c r="X76" s="133">
        <v>2</v>
      </c>
      <c r="Y76" s="133" t="str">
        <f>IF(女子名簿!Y76="","",VLOOKUP(女子名簿!Y76,管理者シート!$G$9:$H$23,2,FALSE))</f>
        <v/>
      </c>
      <c r="Z76" s="133" t="str">
        <f>IF(女子名簿!Z76="","",女子名簿!Z76)</f>
        <v/>
      </c>
      <c r="AA76" s="133">
        <v>0</v>
      </c>
      <c r="AB76" s="133">
        <v>2</v>
      </c>
      <c r="AC76" s="133" t="str">
        <f>IF(女子名簿!AC76="","",68)</f>
        <v/>
      </c>
      <c r="AD76" s="133" t="str">
        <f>IF(女子名簿!AD76="","",女子名簿!AD76)</f>
        <v/>
      </c>
      <c r="AE76" s="133">
        <v>0</v>
      </c>
      <c r="AF76" s="133">
        <v>2</v>
      </c>
      <c r="AG76" s="133" t="str">
        <f>IF(女子名簿!AG76="","",69)</f>
        <v/>
      </c>
      <c r="AH76" s="133" t="str">
        <f>IF(女子名簿!AH76="","",女子名簿!AH76)</f>
        <v/>
      </c>
      <c r="AI76" s="133">
        <v>0</v>
      </c>
      <c r="AJ76" s="133">
        <v>2</v>
      </c>
    </row>
    <row r="77" spans="1:3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F6" sqref="F6"/>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302</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5" t="s">
        <v>245</v>
      </c>
      <c r="C9" s="14">
        <v>1</v>
      </c>
      <c r="D9" s="135"/>
      <c r="E9" s="14"/>
      <c r="G9" s="135" t="s">
        <v>264</v>
      </c>
      <c r="H9" s="14">
        <v>28</v>
      </c>
      <c r="I9" s="135"/>
      <c r="J9" s="14"/>
    </row>
    <row r="10" spans="1:31">
      <c r="B10" s="136" t="s">
        <v>260</v>
      </c>
      <c r="C10" s="16">
        <v>2</v>
      </c>
      <c r="D10" s="135"/>
      <c r="E10" s="16"/>
      <c r="G10" s="135" t="s">
        <v>273</v>
      </c>
      <c r="H10" s="16">
        <v>29</v>
      </c>
      <c r="I10" s="135"/>
      <c r="J10" s="16"/>
    </row>
    <row r="11" spans="1:31">
      <c r="B11" s="136" t="s">
        <v>246</v>
      </c>
      <c r="C11" s="16">
        <v>3</v>
      </c>
      <c r="D11" s="135"/>
      <c r="E11" s="16"/>
      <c r="G11" s="135" t="s">
        <v>274</v>
      </c>
      <c r="H11" s="14">
        <v>30</v>
      </c>
      <c r="I11" s="135"/>
      <c r="J11" s="16"/>
      <c r="U11" s="6" t="s">
        <v>47</v>
      </c>
      <c r="AA11" s="6" t="s">
        <v>48</v>
      </c>
    </row>
    <row r="12" spans="1:31">
      <c r="B12" s="136" t="s">
        <v>247</v>
      </c>
      <c r="C12" s="16">
        <v>4</v>
      </c>
      <c r="D12" s="135"/>
      <c r="E12" s="16"/>
      <c r="G12" s="135" t="s">
        <v>265</v>
      </c>
      <c r="H12" s="16">
        <v>31</v>
      </c>
      <c r="I12" s="135"/>
      <c r="J12" s="16"/>
      <c r="U12" s="17" t="s">
        <v>49</v>
      </c>
      <c r="V12" s="17" t="s">
        <v>50</v>
      </c>
      <c r="W12" s="17" t="s">
        <v>51</v>
      </c>
      <c r="X12" s="17" t="s">
        <v>52</v>
      </c>
      <c r="Y12" s="17" t="s">
        <v>53</v>
      </c>
      <c r="AA12" s="17" t="s">
        <v>49</v>
      </c>
      <c r="AB12" s="17" t="s">
        <v>50</v>
      </c>
      <c r="AC12" s="17" t="s">
        <v>51</v>
      </c>
      <c r="AD12" s="17" t="s">
        <v>52</v>
      </c>
      <c r="AE12" s="17" t="s">
        <v>53</v>
      </c>
    </row>
    <row r="13" spans="1:31">
      <c r="B13" s="136" t="s">
        <v>284</v>
      </c>
      <c r="C13" s="16">
        <v>5</v>
      </c>
      <c r="D13" s="15"/>
      <c r="E13" s="16"/>
      <c r="G13" s="135" t="s">
        <v>292</v>
      </c>
      <c r="H13" s="14">
        <v>32</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36" t="s">
        <v>285</v>
      </c>
      <c r="C14" s="16">
        <v>6</v>
      </c>
      <c r="D14" s="15"/>
      <c r="E14" s="16"/>
      <c r="G14" s="135" t="s">
        <v>282</v>
      </c>
      <c r="H14" s="16">
        <v>33</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36" t="s">
        <v>248</v>
      </c>
      <c r="C15" s="16">
        <v>7</v>
      </c>
      <c r="D15" s="15"/>
      <c r="E15" s="16"/>
      <c r="G15" s="135" t="s">
        <v>266</v>
      </c>
      <c r="H15" s="14">
        <v>34</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36" t="s">
        <v>261</v>
      </c>
      <c r="C16" s="16">
        <v>8</v>
      </c>
      <c r="D16" s="15"/>
      <c r="E16" s="16"/>
      <c r="G16" s="135" t="s">
        <v>267</v>
      </c>
      <c r="H16" s="16">
        <v>35</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36" t="s">
        <v>286</v>
      </c>
      <c r="C17" s="16">
        <v>9</v>
      </c>
      <c r="D17" s="15"/>
      <c r="E17" s="16"/>
      <c r="G17" s="135" t="s">
        <v>283</v>
      </c>
      <c r="H17" s="14">
        <v>36</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36" t="s">
        <v>249</v>
      </c>
      <c r="C18" s="16">
        <v>10</v>
      </c>
      <c r="D18" s="15"/>
      <c r="E18" s="16"/>
      <c r="G18" s="135" t="s">
        <v>293</v>
      </c>
      <c r="H18" s="16">
        <v>37</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36" t="s">
        <v>250</v>
      </c>
      <c r="C19" s="16">
        <v>11</v>
      </c>
      <c r="D19" s="15"/>
      <c r="E19" s="16"/>
      <c r="G19" s="135" t="s">
        <v>275</v>
      </c>
      <c r="H19" s="14">
        <v>38</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36" t="s">
        <v>251</v>
      </c>
      <c r="C20" s="16">
        <v>12</v>
      </c>
      <c r="D20" s="15"/>
      <c r="E20" s="16"/>
      <c r="G20" s="135" t="s">
        <v>268</v>
      </c>
      <c r="H20" s="16">
        <v>39</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36" t="s">
        <v>262</v>
      </c>
      <c r="C21" s="16">
        <v>13</v>
      </c>
      <c r="D21" s="15"/>
      <c r="E21" s="16"/>
      <c r="G21" s="135" t="s">
        <v>269</v>
      </c>
      <c r="H21" s="14">
        <v>40</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36" t="s">
        <v>252</v>
      </c>
      <c r="C22" s="16">
        <v>14</v>
      </c>
      <c r="D22" s="15"/>
      <c r="E22" s="16"/>
      <c r="G22" s="135" t="s">
        <v>276</v>
      </c>
      <c r="H22" s="16">
        <v>41</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36" t="s">
        <v>263</v>
      </c>
      <c r="C23" s="16">
        <v>15</v>
      </c>
      <c r="D23" s="15"/>
      <c r="E23" s="16"/>
      <c r="G23" s="135" t="s">
        <v>294</v>
      </c>
      <c r="H23" s="14">
        <v>42</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36" t="s">
        <v>253</v>
      </c>
      <c r="C24" s="16">
        <v>16</v>
      </c>
      <c r="D24" s="15"/>
      <c r="E24" s="16"/>
      <c r="G24" s="135" t="s">
        <v>270</v>
      </c>
      <c r="H24" s="16">
        <v>43</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36" t="s">
        <v>287</v>
      </c>
      <c r="C25" s="16">
        <v>17</v>
      </c>
      <c r="D25" s="15"/>
      <c r="E25" s="16"/>
      <c r="G25" s="135" t="s">
        <v>295</v>
      </c>
      <c r="H25" s="14">
        <v>44</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36" t="s">
        <v>254</v>
      </c>
      <c r="C26" s="16">
        <v>18</v>
      </c>
      <c r="D26" s="15"/>
      <c r="E26" s="16"/>
      <c r="G26" s="135" t="s">
        <v>277</v>
      </c>
      <c r="H26" s="16">
        <v>45</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36" t="s">
        <v>288</v>
      </c>
      <c r="C27" s="16">
        <v>19</v>
      </c>
      <c r="D27" s="15"/>
      <c r="E27" s="16"/>
      <c r="G27" s="135" t="s">
        <v>296</v>
      </c>
      <c r="H27" s="14">
        <v>46</v>
      </c>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36" t="s">
        <v>255</v>
      </c>
      <c r="C28" s="16">
        <v>20</v>
      </c>
      <c r="D28" s="15"/>
      <c r="E28" s="16"/>
      <c r="G28" s="135" t="s">
        <v>297</v>
      </c>
      <c r="H28" s="16">
        <v>47</v>
      </c>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36" t="s">
        <v>256</v>
      </c>
      <c r="C29" s="16">
        <v>21</v>
      </c>
      <c r="D29" s="15"/>
      <c r="E29" s="16"/>
      <c r="G29" s="135" t="s">
        <v>271</v>
      </c>
      <c r="H29" s="14">
        <v>48</v>
      </c>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36" t="s">
        <v>289</v>
      </c>
      <c r="C30" s="16">
        <v>22</v>
      </c>
      <c r="D30" s="15"/>
      <c r="E30" s="16"/>
      <c r="G30" s="135" t="s">
        <v>272</v>
      </c>
      <c r="H30" s="16">
        <v>49</v>
      </c>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36" t="s">
        <v>257</v>
      </c>
      <c r="C31" s="16">
        <v>23</v>
      </c>
      <c r="D31" s="15"/>
      <c r="E31" s="16"/>
      <c r="G31" s="135" t="s">
        <v>298</v>
      </c>
      <c r="H31" s="14">
        <v>50</v>
      </c>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36" t="s">
        <v>290</v>
      </c>
      <c r="C32" s="16">
        <v>24</v>
      </c>
      <c r="D32" s="15"/>
      <c r="E32" s="16"/>
      <c r="G32" s="135" t="s">
        <v>299</v>
      </c>
      <c r="H32" s="16">
        <v>51</v>
      </c>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36" t="s">
        <v>291</v>
      </c>
      <c r="C33" s="16">
        <v>25</v>
      </c>
      <c r="D33" s="15"/>
      <c r="E33" s="16"/>
      <c r="G33" s="135" t="s">
        <v>300</v>
      </c>
      <c r="H33" s="14">
        <v>52</v>
      </c>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36" t="s">
        <v>258</v>
      </c>
      <c r="C34" s="16">
        <v>26</v>
      </c>
      <c r="D34" s="15"/>
      <c r="E34" s="16"/>
      <c r="G34" s="135" t="s">
        <v>301</v>
      </c>
      <c r="H34" s="16">
        <v>53</v>
      </c>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36" t="s">
        <v>259</v>
      </c>
      <c r="C35" s="16">
        <v>27</v>
      </c>
      <c r="D35" s="15"/>
      <c r="E35" s="16"/>
      <c r="G35" s="13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36"/>
      <c r="C36" s="16"/>
      <c r="D36" s="15"/>
      <c r="E36" s="16"/>
      <c r="G36" s="13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36"/>
      <c r="C37" s="16"/>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37"/>
      <c r="C38" s="14"/>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c r="B39" s="136"/>
      <c r="C39" s="16"/>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36"/>
      <c r="C40" s="16"/>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36"/>
      <c r="C41" s="16"/>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36"/>
      <c r="C42" s="16"/>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36"/>
      <c r="C43" s="16"/>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36"/>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1: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1:31">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1:31">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1:31">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1:31">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1:31">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1:31">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1:31">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1:31">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1:31">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1:31">
      <c r="U59" s="17" t="str">
        <f>IF(男子名簿!$Q59="","",VLOOKUP(男子名簿!$Q59,$B$9:$C$38,2,0))</f>
        <v/>
      </c>
      <c r="V59" s="17" t="str">
        <f>IF(男子名簿!$U59="","",VLOOKUP(男子名簿!$U59,$B$9:$C$38,2,0))</f>
        <v/>
      </c>
      <c r="W59" s="17" t="str">
        <f>IF(男子名簿!$Y59="","",VLOOKUP(男子名簿!$Y59,$B$9:$C$38,2,0))</f>
        <v/>
      </c>
      <c r="X59" s="17" t="str">
        <f>IF(男子名簿!$AC59="","",VLOOKUP(男子名簿!$AC59,$D$9:$E$38,2,0))</f>
        <v/>
      </c>
      <c r="Y59" s="17" t="str">
        <f>IF(男子名簿!$AG59="","",VLOOKUP(男子名簿!$AG59,$D$9:$E$38,2,0))</f>
        <v/>
      </c>
      <c r="AA59" s="17" t="str">
        <f>IF(女子名簿!$Q59="","",VLOOKUP(女子名簿!$Q59,$G$9:$H$38,2,0))</f>
        <v/>
      </c>
      <c r="AB59" s="17" t="str">
        <f>IF(女子名簿!$U59="","",VLOOKUP(女子名簿!$U59,$G$9:$H$38,2,0))</f>
        <v/>
      </c>
      <c r="AC59" s="17" t="str">
        <f>IF(女子名簿!$Y59="","",VLOOKUP(女子名簿!$Y59,$G$9:$H$38,2,0))</f>
        <v/>
      </c>
      <c r="AD59" s="17" t="str">
        <f>IF(女子名簿!$AC59="","",VLOOKUP(女子名簿!$AC59,$I$9:$J$38,2,0))</f>
        <v/>
      </c>
      <c r="AE59" s="17" t="str">
        <f>IF(女子名簿!$AG59="","",VLOOKUP(女子名簿!$AG59,$I$9:$J$38,2,0))</f>
        <v/>
      </c>
    </row>
    <row r="60" spans="21:31">
      <c r="U60" s="17" t="str">
        <f>IF(男子名簿!$Q60="","",VLOOKUP(男子名簿!$Q60,$B$9:$C$38,2,0))</f>
        <v/>
      </c>
      <c r="V60" s="17" t="str">
        <f>IF(男子名簿!$U60="","",VLOOKUP(男子名簿!$U60,$B$9:$C$38,2,0))</f>
        <v/>
      </c>
      <c r="W60" s="17" t="str">
        <f>IF(男子名簿!$Y60="","",VLOOKUP(男子名簿!$Y60,$B$9:$C$38,2,0))</f>
        <v/>
      </c>
      <c r="X60" s="17" t="str">
        <f>IF(男子名簿!$AC60="","",VLOOKUP(男子名簿!$AC60,$D$9:$E$38,2,0))</f>
        <v/>
      </c>
      <c r="Y60" s="17" t="str">
        <f>IF(男子名簿!$AG60="","",VLOOKUP(男子名簿!$AG60,$D$9:$E$38,2,0))</f>
        <v/>
      </c>
      <c r="AA60" s="17" t="str">
        <f>IF(女子名簿!$Q60="","",VLOOKUP(女子名簿!$Q60,$G$9:$H$38,2,0))</f>
        <v/>
      </c>
      <c r="AB60" s="17" t="str">
        <f>IF(女子名簿!$U60="","",VLOOKUP(女子名簿!$U60,$G$9:$H$38,2,0))</f>
        <v/>
      </c>
      <c r="AC60" s="17" t="str">
        <f>IF(女子名簿!$Y60="","",VLOOKUP(女子名簿!$Y60,$G$9:$H$38,2,0))</f>
        <v/>
      </c>
      <c r="AD60" s="17" t="str">
        <f>IF(女子名簿!$AC60="","",VLOOKUP(女子名簿!$AC60,$I$9:$J$38,2,0))</f>
        <v/>
      </c>
      <c r="AE60" s="17" t="str">
        <f>IF(女子名簿!$AG60="","",VLOOKUP(女子名簿!$AG60,$I$9:$J$38,2,0))</f>
        <v/>
      </c>
    </row>
    <row r="61" spans="21:31">
      <c r="U61" s="17" t="str">
        <f>IF(男子名簿!$Q61="","",VLOOKUP(男子名簿!$Q61,$B$9:$C$38,2,0))</f>
        <v/>
      </c>
      <c r="V61" s="17" t="str">
        <f>IF(男子名簿!$U61="","",VLOOKUP(男子名簿!$U61,$B$9:$C$38,2,0))</f>
        <v/>
      </c>
      <c r="W61" s="17" t="str">
        <f>IF(男子名簿!$Y61="","",VLOOKUP(男子名簿!$Y61,$B$9:$C$38,2,0))</f>
        <v/>
      </c>
      <c r="X61" s="17" t="str">
        <f>IF(男子名簿!$AC61="","",VLOOKUP(男子名簿!$AC61,$D$9:$E$38,2,0))</f>
        <v/>
      </c>
      <c r="Y61" s="17" t="str">
        <f>IF(男子名簿!$AG61="","",VLOOKUP(男子名簿!$AG61,$D$9:$E$38,2,0))</f>
        <v/>
      </c>
      <c r="AA61" s="17" t="str">
        <f>IF(女子名簿!$Q61="","",VLOOKUP(女子名簿!$Q61,$G$9:$H$38,2,0))</f>
        <v/>
      </c>
      <c r="AB61" s="17" t="str">
        <f>IF(女子名簿!$U61="","",VLOOKUP(女子名簿!$U61,$G$9:$H$38,2,0))</f>
        <v/>
      </c>
      <c r="AC61" s="17" t="str">
        <f>IF(女子名簿!$Y61="","",VLOOKUP(女子名簿!$Y61,$G$9:$H$38,2,0))</f>
        <v/>
      </c>
      <c r="AD61" s="17" t="str">
        <f>IF(女子名簿!$AC61="","",VLOOKUP(女子名簿!$AC61,$I$9:$J$38,2,0))</f>
        <v/>
      </c>
      <c r="AE61" s="17" t="str">
        <f>IF(女子名簿!$AG61="","",VLOOKUP(女子名簿!$AG61,$I$9:$J$38,2,0))</f>
        <v/>
      </c>
    </row>
    <row r="62" spans="21:31">
      <c r="U62" s="17" t="str">
        <f>IF(男子名簿!$Q62="","",VLOOKUP(男子名簿!$Q62,$B$9:$C$38,2,0))</f>
        <v/>
      </c>
      <c r="V62" s="17" t="str">
        <f>IF(男子名簿!$U62="","",VLOOKUP(男子名簿!$U62,$B$9:$C$38,2,0))</f>
        <v/>
      </c>
      <c r="W62" s="17" t="str">
        <f>IF(男子名簿!$Y62="","",VLOOKUP(男子名簿!$Y62,$B$9:$C$38,2,0))</f>
        <v/>
      </c>
      <c r="X62" s="17" t="str">
        <f>IF(男子名簿!$AC62="","",VLOOKUP(男子名簿!$AC62,$D$9:$E$38,2,0))</f>
        <v/>
      </c>
      <c r="Y62" s="17" t="str">
        <f>IF(男子名簿!$AG62="","",VLOOKUP(男子名簿!$AG62,$D$9:$E$38,2,0))</f>
        <v/>
      </c>
      <c r="AA62" s="17" t="str">
        <f>IF(女子名簿!$Q62="","",VLOOKUP(女子名簿!$Q62,$G$9:$H$38,2,0))</f>
        <v/>
      </c>
      <c r="AB62" s="17" t="str">
        <f>IF(女子名簿!$U62="","",VLOOKUP(女子名簿!$U62,$G$9:$H$38,2,0))</f>
        <v/>
      </c>
      <c r="AC62" s="17" t="str">
        <f>IF(女子名簿!$Y62="","",VLOOKUP(女子名簿!$Y62,$G$9:$H$38,2,0))</f>
        <v/>
      </c>
      <c r="AD62" s="17" t="str">
        <f>IF(女子名簿!$AC62="","",VLOOKUP(女子名簿!$AC62,$I$9:$J$38,2,0))</f>
        <v/>
      </c>
      <c r="AE62" s="17" t="str">
        <f>IF(女子名簿!$AG62="","",VLOOKUP(女子名簿!$AG62,$I$9:$J$38,2,0))</f>
        <v/>
      </c>
    </row>
    <row r="63" spans="21:31">
      <c r="U63" s="17" t="str">
        <f>IF(男子名簿!$Q63="","",VLOOKUP(男子名簿!$Q63,$B$9:$C$38,2,0))</f>
        <v/>
      </c>
      <c r="V63" s="17" t="str">
        <f>IF(男子名簿!$U63="","",VLOOKUP(男子名簿!$U63,$B$9:$C$38,2,0))</f>
        <v/>
      </c>
      <c r="W63" s="17" t="str">
        <f>IF(男子名簿!$Y63="","",VLOOKUP(男子名簿!$Y63,$B$9:$C$38,2,0))</f>
        <v/>
      </c>
      <c r="X63" s="17" t="str">
        <f>IF(男子名簿!$AC63="","",VLOOKUP(男子名簿!$AC63,$D$9:$E$38,2,0))</f>
        <v/>
      </c>
      <c r="Y63" s="17" t="str">
        <f>IF(男子名簿!$AG63="","",VLOOKUP(男子名簿!$AG63,$D$9:$E$38,2,0))</f>
        <v/>
      </c>
      <c r="AA63" s="17" t="str">
        <f>IF(女子名簿!$Q63="","",VLOOKUP(女子名簿!$Q63,$G$9:$H$38,2,0))</f>
        <v/>
      </c>
      <c r="AB63" s="17" t="str">
        <f>IF(女子名簿!$U63="","",VLOOKUP(女子名簿!$U63,$G$9:$H$38,2,0))</f>
        <v/>
      </c>
      <c r="AC63" s="17" t="str">
        <f>IF(女子名簿!$Y63="","",VLOOKUP(女子名簿!$Y63,$G$9:$H$38,2,0))</f>
        <v/>
      </c>
      <c r="AD63" s="17" t="str">
        <f>IF(女子名簿!$AC63="","",VLOOKUP(女子名簿!$AC63,$I$9:$J$38,2,0))</f>
        <v/>
      </c>
      <c r="AE63" s="17" t="str">
        <f>IF(女子名簿!$AG63="","",VLOOKUP(女子名簿!$AG63,$I$9:$J$38,2,0))</f>
        <v/>
      </c>
    </row>
    <row r="64" spans="21:31">
      <c r="U64" s="17" t="str">
        <f>IF(男子名簿!$Q64="","",VLOOKUP(男子名簿!$Q64,$B$9:$C$38,2,0))</f>
        <v/>
      </c>
      <c r="V64" s="17" t="str">
        <f>IF(男子名簿!$U64="","",VLOOKUP(男子名簿!$U64,$B$9:$C$38,2,0))</f>
        <v/>
      </c>
      <c r="W64" s="17" t="str">
        <f>IF(男子名簿!$Y64="","",VLOOKUP(男子名簿!$Y64,$B$9:$C$38,2,0))</f>
        <v/>
      </c>
      <c r="X64" s="17" t="str">
        <f>IF(男子名簿!$AC64="","",VLOOKUP(男子名簿!$AC64,$D$9:$E$38,2,0))</f>
        <v/>
      </c>
      <c r="Y64" s="17" t="str">
        <f>IF(男子名簿!$AG64="","",VLOOKUP(男子名簿!$AG64,$D$9:$E$38,2,0))</f>
        <v/>
      </c>
      <c r="AA64" s="17" t="str">
        <f>IF(女子名簿!$Q64="","",VLOOKUP(女子名簿!$Q64,$G$9:$H$38,2,0))</f>
        <v/>
      </c>
      <c r="AB64" s="17" t="str">
        <f>IF(女子名簿!$U64="","",VLOOKUP(女子名簿!$U64,$G$9:$H$38,2,0))</f>
        <v/>
      </c>
      <c r="AC64" s="17" t="str">
        <f>IF(女子名簿!$Y64="","",VLOOKUP(女子名簿!$Y64,$G$9:$H$38,2,0))</f>
        <v/>
      </c>
      <c r="AD64" s="17" t="str">
        <f>IF(女子名簿!$AC64="","",VLOOKUP(女子名簿!$AC64,$I$9:$J$38,2,0))</f>
        <v/>
      </c>
      <c r="AE64" s="17" t="str">
        <f>IF(女子名簿!$AG64="","",VLOOKUP(女子名簿!$AG64,$I$9:$J$38,2,0))</f>
        <v/>
      </c>
    </row>
    <row r="65" spans="21:31">
      <c r="U65" s="17" t="str">
        <f>IF(男子名簿!$Q65="","",VLOOKUP(男子名簿!$Q65,$B$9:$C$38,2,0))</f>
        <v/>
      </c>
      <c r="V65" s="17" t="str">
        <f>IF(男子名簿!$U65="","",VLOOKUP(男子名簿!$U65,$B$9:$C$38,2,0))</f>
        <v/>
      </c>
      <c r="W65" s="17" t="str">
        <f>IF(男子名簿!$Y65="","",VLOOKUP(男子名簿!$Y65,$B$9:$C$38,2,0))</f>
        <v/>
      </c>
      <c r="X65" s="17" t="str">
        <f>IF(男子名簿!$AC65="","",VLOOKUP(男子名簿!$AC65,$D$9:$E$38,2,0))</f>
        <v/>
      </c>
      <c r="Y65" s="17" t="str">
        <f>IF(男子名簿!$AG65="","",VLOOKUP(男子名簿!$AG65,$D$9:$E$38,2,0))</f>
        <v/>
      </c>
      <c r="AA65" s="17" t="str">
        <f>IF(女子名簿!$Q65="","",VLOOKUP(女子名簿!$Q65,$G$9:$H$38,2,0))</f>
        <v/>
      </c>
      <c r="AB65" s="17" t="str">
        <f>IF(女子名簿!$U65="","",VLOOKUP(女子名簿!$U65,$G$9:$H$38,2,0))</f>
        <v/>
      </c>
      <c r="AC65" s="17" t="str">
        <f>IF(女子名簿!$Y65="","",VLOOKUP(女子名簿!$Y65,$G$9:$H$38,2,0))</f>
        <v/>
      </c>
      <c r="AD65" s="17" t="str">
        <f>IF(女子名簿!$AC65="","",VLOOKUP(女子名簿!$AC65,$I$9:$J$38,2,0))</f>
        <v/>
      </c>
      <c r="AE65" s="17" t="str">
        <f>IF(女子名簿!$AG65="","",VLOOKUP(女子名簿!$AG65,$I$9:$J$38,2,0))</f>
        <v/>
      </c>
    </row>
    <row r="66" spans="21:31">
      <c r="U66" s="17" t="str">
        <f>IF(男子名簿!$Q66="","",VLOOKUP(男子名簿!$Q66,$B$9:$C$38,2,0))</f>
        <v/>
      </c>
      <c r="V66" s="17" t="str">
        <f>IF(男子名簿!$U66="","",VLOOKUP(男子名簿!$U66,$B$9:$C$38,2,0))</f>
        <v/>
      </c>
      <c r="W66" s="17" t="str">
        <f>IF(男子名簿!$Y66="","",VLOOKUP(男子名簿!$Y66,$B$9:$C$38,2,0))</f>
        <v/>
      </c>
      <c r="X66" s="17" t="str">
        <f>IF(男子名簿!$AC66="","",VLOOKUP(男子名簿!$AC66,$D$9:$E$38,2,0))</f>
        <v/>
      </c>
      <c r="Y66" s="17" t="str">
        <f>IF(男子名簿!$AG66="","",VLOOKUP(男子名簿!$AG66,$D$9:$E$38,2,0))</f>
        <v/>
      </c>
      <c r="AA66" s="17" t="str">
        <f>IF(女子名簿!$Q66="","",VLOOKUP(女子名簿!$Q66,$G$9:$H$38,2,0))</f>
        <v/>
      </c>
      <c r="AB66" s="17" t="str">
        <f>IF(女子名簿!$U66="","",VLOOKUP(女子名簿!$U66,$G$9:$H$38,2,0))</f>
        <v/>
      </c>
      <c r="AC66" s="17" t="str">
        <f>IF(女子名簿!$Y66="","",VLOOKUP(女子名簿!$Y66,$G$9:$H$38,2,0))</f>
        <v/>
      </c>
      <c r="AD66" s="17" t="str">
        <f>IF(女子名簿!$AC66="","",VLOOKUP(女子名簿!$AC66,$I$9:$J$38,2,0))</f>
        <v/>
      </c>
      <c r="AE66" s="17" t="str">
        <f>IF(女子名簿!$AG66="","",VLOOKUP(女子名簿!$AG66,$I$9:$J$38,2,0))</f>
        <v/>
      </c>
    </row>
    <row r="67" spans="21:31">
      <c r="U67" s="17" t="str">
        <f>IF(男子名簿!$Q67="","",VLOOKUP(男子名簿!$Q67,$B$9:$C$38,2,0))</f>
        <v/>
      </c>
      <c r="V67" s="17" t="str">
        <f>IF(男子名簿!$U67="","",VLOOKUP(男子名簿!$U67,$B$9:$C$38,2,0))</f>
        <v/>
      </c>
      <c r="W67" s="17" t="str">
        <f>IF(男子名簿!$Y67="","",VLOOKUP(男子名簿!$Y67,$B$9:$C$38,2,0))</f>
        <v/>
      </c>
      <c r="X67" s="17" t="str">
        <f>IF(男子名簿!$AC67="","",VLOOKUP(男子名簿!$AC67,$D$9:$E$38,2,0))</f>
        <v/>
      </c>
      <c r="Y67" s="17" t="str">
        <f>IF(男子名簿!$AG67="","",VLOOKUP(男子名簿!$AG67,$D$9:$E$38,2,0))</f>
        <v/>
      </c>
      <c r="AA67" s="17" t="str">
        <f>IF(女子名簿!$Q67="","",VLOOKUP(女子名簿!$Q67,$G$9:$H$38,2,0))</f>
        <v/>
      </c>
      <c r="AB67" s="17" t="str">
        <f>IF(女子名簿!$U67="","",VLOOKUP(女子名簿!$U67,$G$9:$H$38,2,0))</f>
        <v/>
      </c>
      <c r="AC67" s="17" t="str">
        <f>IF(女子名簿!$Y67="","",VLOOKUP(女子名簿!$Y67,$G$9:$H$38,2,0))</f>
        <v/>
      </c>
      <c r="AD67" s="17" t="str">
        <f>IF(女子名簿!$AC67="","",VLOOKUP(女子名簿!$AC67,$I$9:$J$38,2,0))</f>
        <v/>
      </c>
      <c r="AE67" s="17" t="str">
        <f>IF(女子名簿!$AG67="","",VLOOKUP(女子名簿!$AG67,$I$9:$J$38,2,0))</f>
        <v/>
      </c>
    </row>
    <row r="68" spans="21:31">
      <c r="U68" s="17" t="str">
        <f>IF(男子名簿!$Q68="","",VLOOKUP(男子名簿!$Q68,$B$9:$C$38,2,0))</f>
        <v/>
      </c>
      <c r="V68" s="17" t="str">
        <f>IF(男子名簿!$U68="","",VLOOKUP(男子名簿!$U68,$B$9:$C$38,2,0))</f>
        <v/>
      </c>
      <c r="W68" s="17" t="str">
        <f>IF(男子名簿!$Y68="","",VLOOKUP(男子名簿!$Y68,$B$9:$C$38,2,0))</f>
        <v/>
      </c>
      <c r="X68" s="17" t="str">
        <f>IF(男子名簿!$AC68="","",VLOOKUP(男子名簿!$AC68,$D$9:$E$38,2,0))</f>
        <v/>
      </c>
      <c r="Y68" s="17" t="str">
        <f>IF(男子名簿!$AG68="","",VLOOKUP(男子名簿!$AG68,$D$9:$E$38,2,0))</f>
        <v/>
      </c>
      <c r="AA68" s="17" t="str">
        <f>IF(女子名簿!$Q68="","",VLOOKUP(女子名簿!$Q68,$G$9:$H$38,2,0))</f>
        <v/>
      </c>
      <c r="AB68" s="17" t="str">
        <f>IF(女子名簿!$U68="","",VLOOKUP(女子名簿!$U68,$G$9:$H$38,2,0))</f>
        <v/>
      </c>
      <c r="AC68" s="17" t="str">
        <f>IF(女子名簿!$Y68="","",VLOOKUP(女子名簿!$Y68,$G$9:$H$38,2,0))</f>
        <v/>
      </c>
      <c r="AD68" s="17" t="str">
        <f>IF(女子名簿!$AC68="","",VLOOKUP(女子名簿!$AC68,$I$9:$J$38,2,0))</f>
        <v/>
      </c>
      <c r="AE68" s="17" t="str">
        <f>IF(女子名簿!$AG68="","",VLOOKUP(女子名簿!$AG68,$I$9:$J$38,2,0))</f>
        <v/>
      </c>
    </row>
    <row r="69" spans="21:31">
      <c r="U69" s="17" t="str">
        <f>IF(男子名簿!$Q69="","",VLOOKUP(男子名簿!$Q69,$B$9:$C$38,2,0))</f>
        <v/>
      </c>
      <c r="V69" s="17" t="str">
        <f>IF(男子名簿!$U69="","",VLOOKUP(男子名簿!$U69,$B$9:$C$38,2,0))</f>
        <v/>
      </c>
      <c r="W69" s="17" t="str">
        <f>IF(男子名簿!$Y69="","",VLOOKUP(男子名簿!$Y69,$B$9:$C$38,2,0))</f>
        <v/>
      </c>
      <c r="X69" s="17" t="str">
        <f>IF(男子名簿!$AC69="","",VLOOKUP(男子名簿!$AC69,$D$9:$E$38,2,0))</f>
        <v/>
      </c>
      <c r="Y69" s="17" t="str">
        <f>IF(男子名簿!$AG69="","",VLOOKUP(男子名簿!$AG69,$D$9:$E$38,2,0))</f>
        <v/>
      </c>
      <c r="AA69" s="17" t="str">
        <f>IF(女子名簿!$Q69="","",VLOOKUP(女子名簿!$Q69,$G$9:$H$38,2,0))</f>
        <v/>
      </c>
      <c r="AB69" s="17" t="str">
        <f>IF(女子名簿!$U69="","",VLOOKUP(女子名簿!$U69,$G$9:$H$38,2,0))</f>
        <v/>
      </c>
      <c r="AC69" s="17" t="str">
        <f>IF(女子名簿!$Y69="","",VLOOKUP(女子名簿!$Y69,$G$9:$H$38,2,0))</f>
        <v/>
      </c>
      <c r="AD69" s="17" t="str">
        <f>IF(女子名簿!$AC69="","",VLOOKUP(女子名簿!$AC69,$I$9:$J$38,2,0))</f>
        <v/>
      </c>
      <c r="AE69" s="17" t="str">
        <f>IF(女子名簿!$AG69="","",VLOOKUP(女子名簿!$AG69,$I$9:$J$38,2,0))</f>
        <v/>
      </c>
    </row>
    <row r="70" spans="21:31">
      <c r="U70" s="17" t="str">
        <f>IF(男子名簿!$Q70="","",VLOOKUP(男子名簿!$Q70,$B$9:$C$38,2,0))</f>
        <v/>
      </c>
      <c r="V70" s="17" t="str">
        <f>IF(男子名簿!$U70="","",VLOOKUP(男子名簿!$U70,$B$9:$C$38,2,0))</f>
        <v/>
      </c>
      <c r="W70" s="17" t="str">
        <f>IF(男子名簿!$Y70="","",VLOOKUP(男子名簿!$Y70,$B$9:$C$38,2,0))</f>
        <v/>
      </c>
      <c r="X70" s="17" t="str">
        <f>IF(男子名簿!$AC70="","",VLOOKUP(男子名簿!$AC70,$D$9:$E$38,2,0))</f>
        <v/>
      </c>
      <c r="Y70" s="17" t="str">
        <f>IF(男子名簿!$AG70="","",VLOOKUP(男子名簿!$AG70,$D$9:$E$38,2,0))</f>
        <v/>
      </c>
      <c r="AA70" s="17" t="str">
        <f>IF(女子名簿!$Q70="","",VLOOKUP(女子名簿!$Q70,$G$9:$H$38,2,0))</f>
        <v/>
      </c>
      <c r="AB70" s="17" t="str">
        <f>IF(女子名簿!$U70="","",VLOOKUP(女子名簿!$U70,$G$9:$H$38,2,0))</f>
        <v/>
      </c>
      <c r="AC70" s="17" t="str">
        <f>IF(女子名簿!$Y70="","",VLOOKUP(女子名簿!$Y70,$G$9:$H$38,2,0))</f>
        <v/>
      </c>
      <c r="AD70" s="17" t="str">
        <f>IF(女子名簿!$AC70="","",VLOOKUP(女子名簿!$AC70,$I$9:$J$38,2,0))</f>
        <v/>
      </c>
      <c r="AE70" s="17" t="str">
        <f>IF(女子名簿!$AG70="","",VLOOKUP(女子名簿!$AG70,$I$9:$J$38,2,0))</f>
        <v/>
      </c>
    </row>
    <row r="71" spans="21:31">
      <c r="U71" s="17" t="str">
        <f>IF(男子名簿!$Q71="","",VLOOKUP(男子名簿!$Q71,$B$9:$C$38,2,0))</f>
        <v/>
      </c>
      <c r="V71" s="17" t="str">
        <f>IF(男子名簿!$U71="","",VLOOKUP(男子名簿!$U71,$B$9:$C$38,2,0))</f>
        <v/>
      </c>
      <c r="W71" s="17" t="str">
        <f>IF(男子名簿!$Y71="","",VLOOKUP(男子名簿!$Y71,$B$9:$C$38,2,0))</f>
        <v/>
      </c>
      <c r="X71" s="17" t="str">
        <f>IF(男子名簿!$AC71="","",VLOOKUP(男子名簿!$AC71,$D$9:$E$38,2,0))</f>
        <v/>
      </c>
      <c r="Y71" s="17" t="str">
        <f>IF(男子名簿!$AG71="","",VLOOKUP(男子名簿!$AG71,$D$9:$E$38,2,0))</f>
        <v/>
      </c>
      <c r="AA71" s="17" t="str">
        <f>IF(女子名簿!$Q71="","",VLOOKUP(女子名簿!$Q71,$G$9:$H$38,2,0))</f>
        <v/>
      </c>
      <c r="AB71" s="17" t="str">
        <f>IF(女子名簿!$U71="","",VLOOKUP(女子名簿!$U71,$G$9:$H$38,2,0))</f>
        <v/>
      </c>
      <c r="AC71" s="17" t="str">
        <f>IF(女子名簿!$Y71="","",VLOOKUP(女子名簿!$Y71,$G$9:$H$38,2,0))</f>
        <v/>
      </c>
      <c r="AD71" s="17" t="str">
        <f>IF(女子名簿!$AC71="","",VLOOKUP(女子名簿!$AC71,$I$9:$J$38,2,0))</f>
        <v/>
      </c>
      <c r="AE71" s="17" t="str">
        <f>IF(女子名簿!$AG71="","",VLOOKUP(女子名簿!$AG71,$I$9:$J$38,2,0))</f>
        <v/>
      </c>
    </row>
    <row r="72" spans="21:31">
      <c r="U72" s="17" t="str">
        <f>IF(男子名簿!$Q72="","",VLOOKUP(男子名簿!$Q72,$B$9:$C$38,2,0))</f>
        <v/>
      </c>
      <c r="V72" s="17" t="str">
        <f>IF(男子名簿!$U72="","",VLOOKUP(男子名簿!$U72,$B$9:$C$38,2,0))</f>
        <v/>
      </c>
      <c r="W72" s="17" t="str">
        <f>IF(男子名簿!$Y72="","",VLOOKUP(男子名簿!$Y72,$B$9:$C$38,2,0))</f>
        <v/>
      </c>
      <c r="X72" s="17" t="str">
        <f>IF(男子名簿!$AC72="","",VLOOKUP(男子名簿!$AC72,$D$9:$E$38,2,0))</f>
        <v/>
      </c>
      <c r="Y72" s="17" t="str">
        <f>IF(男子名簿!$AG72="","",VLOOKUP(男子名簿!$AG72,$D$9:$E$38,2,0))</f>
        <v/>
      </c>
      <c r="AA72" s="17" t="str">
        <f>IF(女子名簿!$Q72="","",VLOOKUP(女子名簿!$Q72,$G$9:$H$38,2,0))</f>
        <v/>
      </c>
      <c r="AB72" s="17" t="str">
        <f>IF(女子名簿!$U72="","",VLOOKUP(女子名簿!$U72,$G$9:$H$38,2,0))</f>
        <v/>
      </c>
      <c r="AC72" s="17" t="str">
        <f>IF(女子名簿!$Y72="","",VLOOKUP(女子名簿!$Y72,$G$9:$H$38,2,0))</f>
        <v/>
      </c>
      <c r="AD72" s="17" t="str">
        <f>IF(女子名簿!$AC72="","",VLOOKUP(女子名簿!$AC72,$I$9:$J$38,2,0))</f>
        <v/>
      </c>
      <c r="AE72" s="17" t="str">
        <f>IF(女子名簿!$AG72="","",VLOOKUP(女子名簿!$AG72,$I$9:$J$38,2,0))</f>
        <v/>
      </c>
    </row>
    <row r="73" spans="21:31">
      <c r="U73" s="17" t="str">
        <f>IF(男子名簿!$Q73="","",VLOOKUP(男子名簿!$Q73,$B$9:$C$38,2,0))</f>
        <v/>
      </c>
      <c r="V73" s="17" t="str">
        <f>IF(男子名簿!$U73="","",VLOOKUP(男子名簿!$U73,$B$9:$C$38,2,0))</f>
        <v/>
      </c>
      <c r="W73" s="17" t="str">
        <f>IF(男子名簿!$Y73="","",VLOOKUP(男子名簿!$Y73,$B$9:$C$38,2,0))</f>
        <v/>
      </c>
      <c r="X73" s="17" t="str">
        <f>IF(男子名簿!$AC73="","",VLOOKUP(男子名簿!$AC73,$D$9:$E$38,2,0))</f>
        <v/>
      </c>
      <c r="Y73" s="17" t="str">
        <f>IF(男子名簿!$AG73="","",VLOOKUP(男子名簿!$AG73,$D$9:$E$38,2,0))</f>
        <v/>
      </c>
      <c r="AA73" s="17" t="str">
        <f>IF(女子名簿!$Q73="","",VLOOKUP(女子名簿!$Q73,$G$9:$H$38,2,0))</f>
        <v/>
      </c>
      <c r="AB73" s="17" t="str">
        <f>IF(女子名簿!$U73="","",VLOOKUP(女子名簿!$U73,$G$9:$H$38,2,0))</f>
        <v/>
      </c>
      <c r="AC73" s="17" t="str">
        <f>IF(女子名簿!$Y73="","",VLOOKUP(女子名簿!$Y73,$G$9:$H$38,2,0))</f>
        <v/>
      </c>
      <c r="AD73" s="17" t="str">
        <f>IF(女子名簿!$AC73="","",VLOOKUP(女子名簿!$AC73,$I$9:$J$38,2,0))</f>
        <v/>
      </c>
      <c r="AE73" s="17" t="str">
        <f>IF(女子名簿!$AG73="","",VLOOKUP(女子名簿!$AG73,$I$9:$J$38,2,0))</f>
        <v/>
      </c>
    </row>
    <row r="74" spans="21:31">
      <c r="U74" s="17" t="str">
        <f>IF(男子名簿!$Q74="","",VLOOKUP(男子名簿!$Q74,$B$9:$C$38,2,0))</f>
        <v/>
      </c>
      <c r="V74" s="17" t="str">
        <f>IF(男子名簿!$U74="","",VLOOKUP(男子名簿!$U74,$B$9:$C$38,2,0))</f>
        <v/>
      </c>
      <c r="W74" s="17" t="str">
        <f>IF(男子名簿!$Y74="","",VLOOKUP(男子名簿!$Y74,$B$9:$C$38,2,0))</f>
        <v/>
      </c>
      <c r="X74" s="17" t="str">
        <f>IF(男子名簿!$AC74="","",VLOOKUP(男子名簿!$AC74,$D$9:$E$38,2,0))</f>
        <v/>
      </c>
      <c r="Y74" s="17" t="str">
        <f>IF(男子名簿!$AG74="","",VLOOKUP(男子名簿!$AG74,$D$9:$E$38,2,0))</f>
        <v/>
      </c>
      <c r="AA74" s="17" t="str">
        <f>IF(女子名簿!$Q74="","",VLOOKUP(女子名簿!$Q74,$G$9:$H$38,2,0))</f>
        <v/>
      </c>
      <c r="AB74" s="17" t="str">
        <f>IF(女子名簿!$U74="","",VLOOKUP(女子名簿!$U74,$G$9:$H$38,2,0))</f>
        <v/>
      </c>
      <c r="AC74" s="17" t="str">
        <f>IF(女子名簿!$Y74="","",VLOOKUP(女子名簿!$Y74,$G$9:$H$38,2,0))</f>
        <v/>
      </c>
      <c r="AD74" s="17" t="str">
        <f>IF(女子名簿!$AC74="","",VLOOKUP(女子名簿!$AC74,$I$9:$J$38,2,0))</f>
        <v/>
      </c>
      <c r="AE74" s="17" t="str">
        <f>IF(女子名簿!$AG74="","",VLOOKUP(女子名簿!$AG74,$I$9:$J$38,2,0))</f>
        <v/>
      </c>
    </row>
    <row r="75" spans="21:31">
      <c r="U75" s="17" t="str">
        <f>IF(男子名簿!$Q75="","",VLOOKUP(男子名簿!$Q75,$B$9:$C$38,2,0))</f>
        <v/>
      </c>
      <c r="V75" s="17" t="str">
        <f>IF(男子名簿!$U75="","",VLOOKUP(男子名簿!$U75,$B$9:$C$38,2,0))</f>
        <v/>
      </c>
      <c r="W75" s="17" t="str">
        <f>IF(男子名簿!$Y75="","",VLOOKUP(男子名簿!$Y75,$B$9:$C$38,2,0))</f>
        <v/>
      </c>
      <c r="X75" s="17" t="str">
        <f>IF(男子名簿!$AC75="","",VLOOKUP(男子名簿!$AC75,$D$9:$E$38,2,0))</f>
        <v/>
      </c>
      <c r="Y75" s="17" t="str">
        <f>IF(男子名簿!$AG75="","",VLOOKUP(男子名簿!$AG75,$D$9:$E$38,2,0))</f>
        <v/>
      </c>
      <c r="AA75" s="17" t="str">
        <f>IF(女子名簿!$Q75="","",VLOOKUP(女子名簿!$Q75,$G$9:$H$38,2,0))</f>
        <v/>
      </c>
      <c r="AB75" s="17" t="str">
        <f>IF(女子名簿!$U75="","",VLOOKUP(女子名簿!$U75,$G$9:$H$38,2,0))</f>
        <v/>
      </c>
      <c r="AC75" s="17" t="str">
        <f>IF(女子名簿!$Y75="","",VLOOKUP(女子名簿!$Y75,$G$9:$H$38,2,0))</f>
        <v/>
      </c>
      <c r="AD75" s="17" t="str">
        <f>IF(女子名簿!$AC75="","",VLOOKUP(女子名簿!$AC75,$I$9:$J$38,2,0))</f>
        <v/>
      </c>
      <c r="AE75" s="17" t="str">
        <f>IF(女子名簿!$AG75="","",VLOOKUP(女子名簿!$AG75,$I$9:$J$38,2,0))</f>
        <v/>
      </c>
    </row>
    <row r="76" spans="21:31">
      <c r="U76" s="17" t="str">
        <f>IF(男子名簿!$Q76="","",VLOOKUP(男子名簿!$Q76,$B$9:$C$38,2,0))</f>
        <v/>
      </c>
      <c r="V76" s="17" t="str">
        <f>IF(男子名簿!$U76="","",VLOOKUP(男子名簿!$U76,$B$9:$C$38,2,0))</f>
        <v/>
      </c>
      <c r="W76" s="17" t="str">
        <f>IF(男子名簿!$Y76="","",VLOOKUP(男子名簿!$Y76,$B$9:$C$38,2,0))</f>
        <v/>
      </c>
      <c r="X76" s="17" t="str">
        <f>IF(男子名簿!$AC76="","",VLOOKUP(男子名簿!$AC76,$D$9:$E$38,2,0))</f>
        <v/>
      </c>
      <c r="Y76" s="17" t="str">
        <f>IF(男子名簿!$AG76="","",VLOOKUP(男子名簿!$AG76,$D$9:$E$38,2,0))</f>
        <v/>
      </c>
      <c r="AA76" s="17" t="str">
        <f>IF(女子名簿!$Q76="","",VLOOKUP(女子名簿!$Q76,$G$9:$H$38,2,0))</f>
        <v/>
      </c>
      <c r="AB76" s="17" t="str">
        <f>IF(女子名簿!$U76="","",VLOOKUP(女子名簿!$U76,$G$9:$H$38,2,0))</f>
        <v/>
      </c>
      <c r="AC76" s="17" t="str">
        <f>IF(女子名簿!$Y76="","",VLOOKUP(女子名簿!$Y76,$G$9:$H$38,2,0))</f>
        <v/>
      </c>
      <c r="AD76" s="17" t="str">
        <f>IF(女子名簿!$AC76="","",VLOOKUP(女子名簿!$AC76,$I$9:$J$38,2,0))</f>
        <v/>
      </c>
      <c r="AE76" s="17" t="str">
        <f>IF(女子名簿!$AG76="","",VLOOKUP(女子名簿!$AG76,$I$9:$J$38,2,0))</f>
        <v/>
      </c>
    </row>
    <row r="77" spans="21:31" hidden="1">
      <c r="U77" s="17" t="e">
        <f>IF(男子名簿!$Q77="","",VLOOKUP(男子名簿!$Q77,$B$9:$C$38,2,0))</f>
        <v>#N/A</v>
      </c>
      <c r="V77" s="17" t="e">
        <f>IF(男子名簿!$U77="","",VLOOKUP(男子名簿!$U77,$B$9:$C$38,2,0))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IF(男子名簿!$Q78="","",VLOOKUP(男子名簿!$Q78,$B$9:$C$38,2,0))</f>
        <v/>
      </c>
      <c r="V78" s="17" t="str">
        <f>IF(男子名簿!$U78="","",VLOOKUP(男子名簿!$U78,$B$9:$C$38,2,0))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IF(男子名簿!$Q79="","",VLOOKUP(男子名簿!$Q79,$B$9:$C$38,2,0))</f>
        <v>#N/A</v>
      </c>
      <c r="V79" s="17" t="str">
        <f>IF(男子名簿!$U79="","",VLOOKUP(男子名簿!$U79,$B$9:$C$38,2,0))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IF(男子名簿!$Q80="","",VLOOKUP(男子名簿!$Q80,$B$9:$C$38,2,0))</f>
        <v/>
      </c>
      <c r="V80" s="17" t="str">
        <f>IF(男子名簿!$U80="","",VLOOKUP(男子名簿!$U80,$B$9:$C$38,2,0))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IF(男子名簿!$Q81="","",VLOOKUP(男子名簿!$Q81,$B$9:$C$38,2,0))</f>
        <v/>
      </c>
      <c r="V81" s="17" t="str">
        <f>IF(男子名簿!$U81="","",VLOOKUP(男子名簿!$U81,$B$9:$C$38,2,0))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IF(男子名簿!$Q82="","",VLOOKUP(男子名簿!$Q82,$B$9:$C$38,2,0))</f>
        <v/>
      </c>
      <c r="V82" s="17" t="str">
        <f>IF(男子名簿!$U82="","",VLOOKUP(男子名簿!$U82,$B$9:$C$38,2,0))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IF(男子名簿!$Q83="","",VLOOKUP(男子名簿!$Q83,$B$9:$C$38,2,0))</f>
        <v/>
      </c>
      <c r="V83" s="17" t="str">
        <f>IF(男子名簿!$U83="","",VLOOKUP(男子名簿!$U83,$B$9:$C$38,2,0))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IF(男子名簿!$Q84="","",VLOOKUP(男子名簿!$Q84,$B$9:$C$38,2,0))</f>
        <v/>
      </c>
      <c r="V84" s="17" t="str">
        <f>IF(男子名簿!$U84="","",VLOOKUP(男子名簿!$U84,$B$9:$C$38,2,0))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IF(男子名簿!$Q85="","",VLOOKUP(男子名簿!$Q85,$B$9:$C$38,2,0))</f>
        <v/>
      </c>
      <c r="V85" s="17" t="str">
        <f>IF(男子名簿!$U85="","",VLOOKUP(男子名簿!$U85,$B$9:$C$38,2,0))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IF(男子名簿!$Q86="","",VLOOKUP(男子名簿!$Q86,$B$9:$C$38,2,0))</f>
        <v/>
      </c>
      <c r="V86" s="17" t="str">
        <f>IF(男子名簿!$U86="","",VLOOKUP(男子名簿!$U86,$B$9:$C$38,2,0))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IF(男子名簿!$Q87="","",VLOOKUP(男子名簿!$Q87,$B$9:$C$38,2,0))</f>
        <v/>
      </c>
      <c r="V87" s="17" t="str">
        <f>IF(男子名簿!$U87="","",VLOOKUP(男子名簿!$U87,$B$9:$C$38,2,0))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IF(男子名簿!$Q88="","",VLOOKUP(男子名簿!$Q88,$B$9:$C$38,2,0))</f>
        <v/>
      </c>
      <c r="V88" s="17" t="str">
        <f>IF(男子名簿!$U88="","",VLOOKUP(男子名簿!$U88,$B$9:$C$38,2,0))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IF(男子名簿!$Q89="","",VLOOKUP(男子名簿!$Q89,$B$9:$C$38,2,0))</f>
        <v/>
      </c>
      <c r="V89" s="17" t="str">
        <f>IF(男子名簿!$U89="","",VLOOKUP(男子名簿!$U89,$B$9:$C$38,2,0))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IF(男子名簿!$Q90="","",VLOOKUP(男子名簿!$Q90,$B$9:$C$38,2,0))</f>
        <v/>
      </c>
      <c r="V90" s="17" t="str">
        <f>IF(男子名簿!$U90="","",VLOOKUP(男子名簿!$U90,$B$9:$C$38,2,0))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IF(男子名簿!$Q91="","",VLOOKUP(男子名簿!$Q91,$B$9:$C$38,2,0))</f>
        <v/>
      </c>
      <c r="V91" s="17" t="str">
        <f>IF(男子名簿!$U91="","",VLOOKUP(男子名簿!$U91,$B$9:$C$38,2,0))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IF(男子名簿!$Q92="","",VLOOKUP(男子名簿!$Q92,$B$9:$C$38,2,0))</f>
        <v/>
      </c>
      <c r="V92" s="17" t="str">
        <f>IF(男子名簿!$U92="","",VLOOKUP(男子名簿!$U92,$B$9:$C$38,2,0))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IF(男子名簿!$Q93="","",VLOOKUP(男子名簿!$Q93,$B$9:$C$38,2,0))</f>
        <v/>
      </c>
      <c r="V93" s="17" t="str">
        <f>IF(男子名簿!$U93="","",VLOOKUP(男子名簿!$U93,$B$9:$C$38,2,0))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IF(男子名簿!$Q94="","",VLOOKUP(男子名簿!$Q94,$B$9:$C$38,2,0))</f>
        <v/>
      </c>
      <c r="V94" s="17" t="str">
        <f>IF(男子名簿!$U94="","",VLOOKUP(男子名簿!$U94,$B$9:$C$38,2,0))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IF(男子名簿!$Q95="","",VLOOKUP(男子名簿!$Q95,$B$9:$C$38,2,0))</f>
        <v/>
      </c>
      <c r="V95" s="17" t="str">
        <f>IF(男子名簿!$U95="","",VLOOKUP(男子名簿!$U95,$B$9:$C$38,2,0))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IF(男子名簿!$Q96="","",VLOOKUP(男子名簿!$Q96,$B$9:$C$38,2,0))</f>
        <v/>
      </c>
      <c r="V96" s="17" t="str">
        <f>IF(男子名簿!$U96="","",VLOOKUP(男子名簿!$U96,$B$9:$C$38,2,0))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IF(男子名簿!$Q97="","",VLOOKUP(男子名簿!$Q97,$B$9:$C$38,2,0))</f>
        <v/>
      </c>
      <c r="V97" s="17" t="str">
        <f>IF(男子名簿!$U97="","",VLOOKUP(男子名簿!$U97,$B$9:$C$38,2,0))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IF(男子名簿!$Q98="","",VLOOKUP(男子名簿!$Q98,$B$9:$C$38,2,0))</f>
        <v/>
      </c>
      <c r="V98" s="17" t="str">
        <f>IF(男子名簿!$U98="","",VLOOKUP(男子名簿!$U98,$B$9:$C$38,2,0))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IF(男子名簿!$Q99="","",VLOOKUP(男子名簿!$Q99,$B$9:$C$38,2,0))</f>
        <v/>
      </c>
      <c r="V99" s="17" t="str">
        <f>IF(男子名簿!$U99="","",VLOOKUP(男子名簿!$U99,$B$9:$C$38,2,0))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IF(男子名簿!$Q100="","",VLOOKUP(男子名簿!$Q100,$B$9:$C$38,2,0))</f>
        <v/>
      </c>
      <c r="V100" s="17" t="str">
        <f>IF(男子名簿!$U100="","",VLOOKUP(男子名簿!$U100,$B$9:$C$38,2,0))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IF(男子名簿!$Q101="","",VLOOKUP(男子名簿!$Q101,$B$9:$C$38,2,0))</f>
        <v/>
      </c>
      <c r="V101" s="17" t="str">
        <f>IF(男子名簿!$U101="","",VLOOKUP(男子名簿!$U101,$B$9:$C$38,2,0))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IF(男子名簿!$Q102="","",VLOOKUP(男子名簿!$Q102,$B$9:$C$38,2,0))</f>
        <v/>
      </c>
      <c r="V102" s="17" t="str">
        <f>IF(男子名簿!$U102="","",VLOOKUP(男子名簿!$U102,$B$9:$C$38,2,0))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IF(男子名簿!$Q103="","",VLOOKUP(男子名簿!$Q103,$B$9:$C$38,2,0))</f>
        <v/>
      </c>
      <c r="V103" s="17" t="str">
        <f>IF(男子名簿!$U103="","",VLOOKUP(男子名簿!$U103,$B$9:$C$38,2,0))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IF(男子名簿!$Q104="","",VLOOKUP(男子名簿!$Q104,$B$9:$C$38,2,0))</f>
        <v/>
      </c>
      <c r="V104" s="17" t="str">
        <f>IF(男子名簿!$U104="","",VLOOKUP(男子名簿!$U104,$B$9:$C$38,2,0))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IF(男子名簿!$Q105="","",VLOOKUP(男子名簿!$Q105,$B$9:$C$38,2,0))</f>
        <v/>
      </c>
      <c r="V105" s="17" t="str">
        <f>IF(男子名簿!$U105="","",VLOOKUP(男子名簿!$U105,$B$9:$C$38,2,0))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IF(男子名簿!$Q106="","",VLOOKUP(男子名簿!$Q106,$B$9:$C$38,2,0))</f>
        <v/>
      </c>
      <c r="V106" s="17" t="str">
        <f>IF(男子名簿!$U106="","",VLOOKUP(男子名簿!$U106,$B$9:$C$38,2,0))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IF(男子名簿!$Q107="","",VLOOKUP(男子名簿!$Q107,$B$9:$C$38,2,0))</f>
        <v/>
      </c>
      <c r="V107" s="17" t="str">
        <f>IF(男子名簿!$U107="","",VLOOKUP(男子名簿!$U107,$B$9:$C$38,2,0))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IF(男子名簿!$Q108="","",VLOOKUP(男子名簿!$Q108,$B$9:$C$38,2,0))</f>
        <v/>
      </c>
      <c r="V108" s="17" t="str">
        <f>IF(男子名簿!$U108="","",VLOOKUP(男子名簿!$U108,$B$9:$C$38,2,0))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IF(男子名簿!$Q109="","",VLOOKUP(男子名簿!$Q109,$B$9:$C$38,2,0))</f>
        <v/>
      </c>
      <c r="V109" s="17" t="str">
        <f>IF(男子名簿!$U109="","",VLOOKUP(男子名簿!$U109,$B$9:$C$38,2,0))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IF(男子名簿!$Q110="","",VLOOKUP(男子名簿!$Q110,$B$9:$C$38,2,0))</f>
        <v/>
      </c>
      <c r="V110" s="17" t="str">
        <f>IF(男子名簿!$U110="","",VLOOKUP(男子名簿!$U110,$B$9:$C$38,2,0))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IF(男子名簿!$Q111="","",VLOOKUP(男子名簿!$Q111,$B$9:$C$38,2,0))</f>
        <v/>
      </c>
      <c r="V111" s="17" t="str">
        <f>IF(男子名簿!$U111="","",VLOOKUP(男子名簿!$U111,$B$9:$C$38,2,0))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IF(男子名簿!$Q112="","",VLOOKUP(男子名簿!$Q112,$B$9:$C$38,2,0))</f>
        <v/>
      </c>
      <c r="V112" s="17" t="str">
        <f>IF(男子名簿!$U112="","",VLOOKUP(男子名簿!$U112,$B$9:$C$38,2,0))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IF(男子名簿!$Q113="","",VLOOKUP(男子名簿!$Q113,$B$9:$C$38,2,0))</f>
        <v/>
      </c>
      <c r="V113" s="17" t="str">
        <f>IF(男子名簿!$U113="","",VLOOKUP(男子名簿!$U113,$B$9:$C$38,2,0))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IF(男子名簿!$Q114="","",VLOOKUP(男子名簿!$Q114,$B$9:$C$38,2,0))</f>
        <v/>
      </c>
      <c r="V114" s="17" t="str">
        <f>IF(男子名簿!$U114="","",VLOOKUP(男子名簿!$U114,$B$9:$C$38,2,0))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IF(男子名簿!$Q115="","",VLOOKUP(男子名簿!$Q115,$B$9:$C$38,2,0))</f>
        <v/>
      </c>
      <c r="V115" s="17" t="str">
        <f>IF(男子名簿!$U115="","",VLOOKUP(男子名簿!$U115,$B$9:$C$38,2,0))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IF(男子名簿!$Q116="","",VLOOKUP(男子名簿!$Q116,$B$9:$C$38,2,0))</f>
        <v/>
      </c>
      <c r="V116" s="17" t="str">
        <f>IF(男子名簿!$U116="","",VLOOKUP(男子名簿!$U116,$B$9:$C$38,2,0))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IF(男子名簿!$Q117="","",VLOOKUP(男子名簿!$Q117,$B$9:$C$38,2,0))</f>
        <v/>
      </c>
      <c r="V117" s="17" t="str">
        <f>IF(男子名簿!$U117="","",VLOOKUP(男子名簿!$U117,$B$9:$C$38,2,0))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IF(男子名簿!$Q118="","",VLOOKUP(男子名簿!$Q118,$B$9:$C$38,2,0))</f>
        <v/>
      </c>
      <c r="V118" s="17" t="str">
        <f>IF(男子名簿!$U118="","",VLOOKUP(男子名簿!$U118,$B$9:$C$38,2,0))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IF(男子名簿!$Q119="","",VLOOKUP(男子名簿!$Q119,$B$9:$C$38,2,0))</f>
        <v/>
      </c>
      <c r="V119" s="17" t="str">
        <f>IF(男子名簿!$U119="","",VLOOKUP(男子名簿!$U119,$B$9:$C$38,2,0))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IF(男子名簿!$Q120="","",VLOOKUP(男子名簿!$Q120,$B$9:$C$38,2,0))</f>
        <v/>
      </c>
      <c r="V120" s="17" t="str">
        <f>IF(男子名簿!$U120="","",VLOOKUP(男子名簿!$U120,$B$9:$C$38,2,0))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IF(男子名簿!$Q121="","",VLOOKUP(男子名簿!$Q121,$B$9:$C$38,2,0))</f>
        <v/>
      </c>
      <c r="V121" s="17" t="str">
        <f>IF(男子名簿!$U121="","",VLOOKUP(男子名簿!$U121,$B$9:$C$38,2,0))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IF(男子名簿!$Q122="","",VLOOKUP(男子名簿!$Q122,$B$9:$C$38,2,0))</f>
        <v/>
      </c>
      <c r="V122" s="17" t="str">
        <f>IF(男子名簿!$U122="","",VLOOKUP(男子名簿!$U122,$B$9:$C$38,2,0))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IF(男子名簿!$Q123="","",VLOOKUP(男子名簿!$Q123,$B$9:$C$38,2,0))</f>
        <v/>
      </c>
      <c r="V123" s="17" t="str">
        <f>IF(男子名簿!$U123="","",VLOOKUP(男子名簿!$U123,$B$9:$C$38,2,0))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IF(男子名簿!$Q124="","",VLOOKUP(男子名簿!$Q124,$B$9:$C$38,2,0))</f>
        <v/>
      </c>
      <c r="V124" s="17" t="str">
        <f>IF(男子名簿!$U124="","",VLOOKUP(男子名簿!$U124,$B$9:$C$38,2,0))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IF(男子名簿!$Q125="","",VLOOKUP(男子名簿!$Q125,$B$9:$C$38,2,0))</f>
        <v/>
      </c>
      <c r="V125" s="17" t="str">
        <f>IF(男子名簿!$U125="","",VLOOKUP(男子名簿!$U125,$B$9:$C$38,2,0))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IF(男子名簿!$Q126="","",VLOOKUP(男子名簿!$Q126,$B$9:$C$38,2,0))</f>
        <v/>
      </c>
      <c r="V126" s="17" t="str">
        <f>IF(男子名簿!$U126="","",VLOOKUP(男子名簿!$U126,$B$9:$C$38,2,0))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IF(男子名簿!$Q127="","",VLOOKUP(男子名簿!$Q127,$B$9:$C$38,2,0))</f>
        <v/>
      </c>
      <c r="V127" s="17" t="str">
        <f>IF(男子名簿!$U127="","",VLOOKUP(男子名簿!$U127,$B$9:$C$38,2,0))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IF(男子名簿!$Q128="","",VLOOKUP(男子名簿!$Q128,$B$9:$C$38,2,0))</f>
        <v/>
      </c>
      <c r="V128" s="17" t="str">
        <f>IF(男子名簿!$U128="","",VLOOKUP(男子名簿!$U128,$B$9:$C$38,2,0))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IF(男子名簿!$Q129="","",VLOOKUP(男子名簿!$Q129,$B$9:$C$38,2,0))</f>
        <v/>
      </c>
      <c r="V129" s="17" t="str">
        <f>IF(男子名簿!$U129="","",VLOOKUP(男子名簿!$U129,$B$9:$C$38,2,0))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IF(男子名簿!$Q130="","",VLOOKUP(男子名簿!$Q130,$B$9:$C$38,2,0))</f>
        <v/>
      </c>
      <c r="V130" s="17" t="str">
        <f>IF(男子名簿!$U130="","",VLOOKUP(男子名簿!$U130,$B$9:$C$38,2,0))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IF(男子名簿!$Q131="","",VLOOKUP(男子名簿!$Q131,$B$9:$C$38,2,0))</f>
        <v/>
      </c>
      <c r="V131" s="17" t="str">
        <f>IF(男子名簿!$U131="","",VLOOKUP(男子名簿!$U131,$B$9:$C$38,2,0))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IF(男子名簿!$Q132="","",VLOOKUP(男子名簿!$Q132,$B$9:$C$38,2,0))</f>
        <v/>
      </c>
      <c r="V132" s="17" t="str">
        <f>IF(男子名簿!$U132="","",VLOOKUP(男子名簿!$U132,$B$9:$C$38,2,0))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IF(男子名簿!$Q133="","",VLOOKUP(男子名簿!$Q133,$B$9:$C$38,2,0))</f>
        <v/>
      </c>
      <c r="V133" s="17" t="str">
        <f>IF(男子名簿!$U133="","",VLOOKUP(男子名簿!$U133,$B$9:$C$38,2,0))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IF(男子名簿!$Q134="","",VLOOKUP(男子名簿!$Q134,$B$9:$C$38,2,0))</f>
        <v/>
      </c>
      <c r="V134" s="17" t="str">
        <f>IF(男子名簿!$U134="","",VLOOKUP(男子名簿!$U134,$B$9:$C$38,2,0))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IF(男子名簿!$Q135="","",VLOOKUP(男子名簿!$Q135,$B$9:$C$38,2,0))</f>
        <v/>
      </c>
      <c r="V135" s="17" t="str">
        <f>IF(男子名簿!$U135="","",VLOOKUP(男子名簿!$U135,$B$9:$C$38,2,0))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IF(男子名簿!$Q136="","",VLOOKUP(男子名簿!$Q136,$B$9:$C$38,2,0))</f>
        <v/>
      </c>
      <c r="V136" s="17" t="str">
        <f>IF(男子名簿!$U136="","",VLOOKUP(男子名簿!$U136,$B$9:$C$38,2,0))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IF(男子名簿!$Q137="","",VLOOKUP(男子名簿!$Q137,$B$9:$C$38,2,0))</f>
        <v/>
      </c>
      <c r="V137" s="17" t="str">
        <f>IF(男子名簿!$U137="","",VLOOKUP(男子名簿!$U137,$B$9:$C$38,2,0))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IF(男子名簿!$Q138="","",VLOOKUP(男子名簿!$Q138,$B$9:$C$38,2,0))</f>
        <v/>
      </c>
      <c r="V138" s="17" t="str">
        <f>IF(男子名簿!$U138="","",VLOOKUP(男子名簿!$U138,$B$9:$C$38,2,0))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IF(男子名簿!$Q139="","",VLOOKUP(男子名簿!$Q139,$B$9:$C$38,2,0))</f>
        <v/>
      </c>
      <c r="V139" s="17" t="str">
        <f>IF(男子名簿!$U139="","",VLOOKUP(男子名簿!$U139,$B$9:$C$38,2,0))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IF(男子名簿!$Q140="","",VLOOKUP(男子名簿!$Q140,$B$9:$C$38,2,0))</f>
        <v/>
      </c>
      <c r="V140" s="17" t="str">
        <f>IF(男子名簿!$U140="","",VLOOKUP(男子名簿!$U140,$B$9:$C$38,2,0))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IF(男子名簿!$Q141="","",VLOOKUP(男子名簿!$Q141,$B$9:$C$38,2,0))</f>
        <v/>
      </c>
      <c r="V141" s="17" t="str">
        <f>IF(男子名簿!$U141="","",VLOOKUP(男子名簿!$U141,$B$9:$C$38,2,0))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IF(男子名簿!$Q142="","",VLOOKUP(男子名簿!$Q142,$B$9:$C$38,2,0))</f>
        <v/>
      </c>
      <c r="V142" s="17" t="str">
        <f>IF(男子名簿!$U142="","",VLOOKUP(男子名簿!$U142,$B$9:$C$38,2,0))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IF(男子名簿!$Q143="","",VLOOKUP(男子名簿!$Q143,$B$9:$C$38,2,0))</f>
        <v/>
      </c>
      <c r="V143" s="17" t="str">
        <f>IF(男子名簿!$U143="","",VLOOKUP(男子名簿!$U143,$B$9:$C$38,2,0))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IF(男子名簿!$Q144="","",VLOOKUP(男子名簿!$Q144,$B$9:$C$38,2,0))</f>
        <v/>
      </c>
      <c r="V144" s="17" t="str">
        <f>IF(男子名簿!$U144="","",VLOOKUP(男子名簿!$U144,$B$9:$C$38,2,0))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IF(男子名簿!$Q145="","",VLOOKUP(男子名簿!$Q145,$B$9:$C$38,2,0))</f>
        <v/>
      </c>
      <c r="V145" s="17" t="str">
        <f>IF(男子名簿!$U145="","",VLOOKUP(男子名簿!$U145,$B$9:$C$38,2,0))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IF(男子名簿!$Q146="","",VLOOKUP(男子名簿!$Q146,$B$9:$C$38,2,0))</f>
        <v/>
      </c>
      <c r="V146" s="17" t="str">
        <f>IF(男子名簿!$U146="","",VLOOKUP(男子名簿!$U146,$B$9:$C$38,2,0))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IF(男子名簿!$Q147="","",VLOOKUP(男子名簿!$Q147,$B$9:$C$38,2,0))</f>
        <v/>
      </c>
      <c r="V147" s="17" t="str">
        <f>IF(男子名簿!$U147="","",VLOOKUP(男子名簿!$U147,$B$9:$C$38,2,0))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IF(男子名簿!$Q148="","",VLOOKUP(男子名簿!$Q148,$B$9:$C$38,2,0))</f>
        <v/>
      </c>
      <c r="V148" s="17" t="str">
        <f>IF(男子名簿!$U148="","",VLOOKUP(男子名簿!$U148,$B$9:$C$38,2,0))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IF(男子名簿!$Q149="","",VLOOKUP(男子名簿!$Q149,$B$9:$C$38,2,0))</f>
        <v/>
      </c>
      <c r="V149" s="17" t="str">
        <f>IF(男子名簿!$U149="","",VLOOKUP(男子名簿!$U149,$B$9:$C$38,2,0))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IF(男子名簿!$Q150="","",VLOOKUP(男子名簿!$Q150,$B$9:$C$38,2,0))</f>
        <v/>
      </c>
      <c r="V150" s="17" t="str">
        <f>IF(男子名簿!$U150="","",VLOOKUP(男子名簿!$U150,$B$9:$C$38,2,0))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IF(男子名簿!$Q151="","",VLOOKUP(男子名簿!$Q151,$B$9:$C$38,2,0))</f>
        <v/>
      </c>
      <c r="V151" s="17" t="str">
        <f>IF(男子名簿!$U151="","",VLOOKUP(男子名簿!$U151,$B$9:$C$38,2,0))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IF(男子名簿!$Q152="","",VLOOKUP(男子名簿!$Q152,$B$9:$C$38,2,0))</f>
        <v/>
      </c>
      <c r="V152" s="17" t="str">
        <f>IF(男子名簿!$U152="","",VLOOKUP(男子名簿!$U152,$B$9:$C$38,2,0))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IF(男子名簿!$Q153="","",VLOOKUP(男子名簿!$Q153,$B$9:$C$38,2,0))</f>
        <v/>
      </c>
      <c r="V153" s="17" t="str">
        <f>IF(男子名簿!$U153="","",VLOOKUP(男子名簿!$U153,$B$9:$C$38,2,0))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IF(男子名簿!$Q154="","",VLOOKUP(男子名簿!$Q154,$B$9:$C$38,2,0))</f>
        <v/>
      </c>
      <c r="V154" s="17" t="str">
        <f>IF(男子名簿!$U154="","",VLOOKUP(男子名簿!$U154,$B$9:$C$38,2,0))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IF(男子名簿!$Q155="","",VLOOKUP(男子名簿!$Q155,$B$9:$C$38,2,0))</f>
        <v/>
      </c>
      <c r="V155" s="17" t="str">
        <f>IF(男子名簿!$U155="","",VLOOKUP(男子名簿!$U155,$B$9:$C$38,2,0))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IF(男子名簿!$Q156="","",VLOOKUP(男子名簿!$Q156,$B$9:$C$38,2,0))</f>
        <v/>
      </c>
      <c r="V156" s="17" t="str">
        <f>IF(男子名簿!$U156="","",VLOOKUP(男子名簿!$U156,$B$9:$C$38,2,0))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IF(男子名簿!$Q157="","",VLOOKUP(男子名簿!$Q157,$B$9:$C$38,2,0))</f>
        <v/>
      </c>
      <c r="V157" s="17" t="str">
        <f>IF(男子名簿!$U157="","",VLOOKUP(男子名簿!$U157,$B$9:$C$38,2,0))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IF(男子名簿!$Q158="","",VLOOKUP(男子名簿!$Q158,$B$9:$C$38,2,0))</f>
        <v/>
      </c>
      <c r="V158" s="17" t="str">
        <f>IF(男子名簿!$U158="","",VLOOKUP(男子名簿!$U158,$B$9:$C$38,2,0))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IF(男子名簿!$Q159="","",VLOOKUP(男子名簿!$Q159,$B$9:$C$38,2,0))</f>
        <v/>
      </c>
      <c r="V159" s="17" t="str">
        <f>IF(男子名簿!$U159="","",VLOOKUP(男子名簿!$U159,$B$9:$C$38,2,0))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IF(男子名簿!$Q160="","",VLOOKUP(男子名簿!$Q160,$B$9:$C$38,2,0))</f>
        <v/>
      </c>
      <c r="V160" s="17" t="str">
        <f>IF(男子名簿!$U160="","",VLOOKUP(男子名簿!$U160,$B$9:$C$38,2,0))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IF(男子名簿!$Q161="","",VLOOKUP(男子名簿!$Q161,$B$9:$C$38,2,0))</f>
        <v/>
      </c>
      <c r="V161" s="17" t="str">
        <f>IF(男子名簿!$U161="","",VLOOKUP(男子名簿!$U161,$B$9:$C$38,2,0))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IF(男子名簿!$Q162="","",VLOOKUP(男子名簿!$Q162,$B$9:$C$38,2,0))</f>
        <v/>
      </c>
      <c r="V162" s="17" t="str">
        <f>IF(男子名簿!$U162="","",VLOOKUP(男子名簿!$U162,$B$9:$C$38,2,0))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IF(男子名簿!$Q163="","",VLOOKUP(男子名簿!$Q163,$B$9:$C$38,2,0))</f>
        <v/>
      </c>
      <c r="V163" s="17" t="str">
        <f>IF(男子名簿!$U163="","",VLOOKUP(男子名簿!$U163,$B$9:$C$38,2,0))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IF(男子名簿!$Q164="","",VLOOKUP(男子名簿!$Q164,$B$9:$C$38,2,0))</f>
        <v/>
      </c>
      <c r="V164" s="17" t="str">
        <f>IF(男子名簿!$U164="","",VLOOKUP(男子名簿!$U164,$B$9:$C$38,2,0))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IF(男子名簿!$Q165="","",VLOOKUP(男子名簿!$Q165,$B$9:$C$38,2,0))</f>
        <v/>
      </c>
      <c r="V165" s="17" t="str">
        <f>IF(男子名簿!$U165="","",VLOOKUP(男子名簿!$U165,$B$9:$C$38,2,0))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IF(男子名簿!$Q166="","",VLOOKUP(男子名簿!$Q166,$B$9:$C$38,2,0))</f>
        <v/>
      </c>
      <c r="V166" s="17" t="str">
        <f>IF(男子名簿!$U166="","",VLOOKUP(男子名簿!$U166,$B$9:$C$38,2,0))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IF(男子名簿!$Q167="","",VLOOKUP(男子名簿!$Q167,$B$9:$C$38,2,0))</f>
        <v/>
      </c>
      <c r="V167" s="17" t="str">
        <f>IF(男子名簿!$U167="","",VLOOKUP(男子名簿!$U167,$B$9:$C$38,2,0))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IF(男子名簿!$Q168="","",VLOOKUP(男子名簿!$Q168,$B$9:$C$38,2,0))</f>
        <v/>
      </c>
      <c r="V168" s="17" t="str">
        <f>IF(男子名簿!$U168="","",VLOOKUP(男子名簿!$U168,$B$9:$C$38,2,0))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IF(男子名簿!$Q169="","",VLOOKUP(男子名簿!$Q169,$B$9:$C$38,2,0))</f>
        <v/>
      </c>
      <c r="V169" s="17" t="str">
        <f>IF(男子名簿!$U169="","",VLOOKUP(男子名簿!$U169,$B$9:$C$38,2,0))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IF(男子名簿!$Q170="","",VLOOKUP(男子名簿!$Q170,$B$9:$C$38,2,0))</f>
        <v/>
      </c>
      <c r="V170" s="17" t="str">
        <f>IF(男子名簿!$U170="","",VLOOKUP(男子名簿!$U170,$B$9:$C$38,2,0))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IF(男子名簿!$Q171="","",VLOOKUP(男子名簿!$Q171,$B$9:$C$38,2,0))</f>
        <v/>
      </c>
      <c r="V171" s="17" t="str">
        <f>IF(男子名簿!$U171="","",VLOOKUP(男子名簿!$U171,$B$9:$C$38,2,0))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IF(男子名簿!$Q172="","",VLOOKUP(男子名簿!$Q172,$B$9:$C$38,2,0))</f>
        <v/>
      </c>
      <c r="V172" s="17" t="str">
        <f>IF(男子名簿!$U172="","",VLOOKUP(男子名簿!$U172,$B$9:$C$38,2,0))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IF(男子名簿!$Q173="","",VLOOKUP(男子名簿!$Q173,$B$9:$C$38,2,0))</f>
        <v/>
      </c>
      <c r="V173" s="17" t="str">
        <f>IF(男子名簿!$U173="","",VLOOKUP(男子名簿!$U173,$B$9:$C$38,2,0))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IF(男子名簿!$Q174="","",VLOOKUP(男子名簿!$Q174,$B$9:$C$38,2,0))</f>
        <v/>
      </c>
      <c r="V174" s="17" t="str">
        <f>IF(男子名簿!$U174="","",VLOOKUP(男子名簿!$U174,$B$9:$C$38,2,0))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IF(男子名簿!$Q175="","",VLOOKUP(男子名簿!$Q175,$B$9:$C$38,2,0))</f>
        <v/>
      </c>
      <c r="V175" s="17" t="str">
        <f>IF(男子名簿!$U175="","",VLOOKUP(男子名簿!$U175,$B$9:$C$38,2,0))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IF(男子名簿!$Q176="","",VLOOKUP(男子名簿!$Q176,$B$9:$C$38,2,0))</f>
        <v/>
      </c>
      <c r="V176" s="17" t="str">
        <f>IF(男子名簿!$U176="","",VLOOKUP(男子名簿!$U176,$B$9:$C$38,2,0))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IF(男子名簿!$Q177="","",VLOOKUP(男子名簿!$Q177,$B$9:$C$38,2,0))</f>
        <v/>
      </c>
      <c r="V177" s="17" t="str">
        <f>IF(男子名簿!$U177="","",VLOOKUP(男子名簿!$U177,$B$9:$C$38,2,0))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IF(男子名簿!$Q178="","",VLOOKUP(男子名簿!$Q178,$B$9:$C$38,2,0))</f>
        <v/>
      </c>
      <c r="V178" s="17" t="str">
        <f>IF(男子名簿!$U178="","",VLOOKUP(男子名簿!$U178,$B$9:$C$38,2,0))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IF(男子名簿!$Q179="","",VLOOKUP(男子名簿!$Q179,$B$9:$C$38,2,0))</f>
        <v/>
      </c>
      <c r="V179" s="17" t="str">
        <f>IF(男子名簿!$U179="","",VLOOKUP(男子名簿!$U179,$B$9:$C$38,2,0))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IF(男子名簿!$Q180="","",VLOOKUP(男子名簿!$Q180,$B$9:$C$38,2,0))</f>
        <v/>
      </c>
      <c r="V180" s="17" t="str">
        <f>IF(男子名簿!$U180="","",VLOOKUP(男子名簿!$U180,$B$9:$C$38,2,0))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IF(男子名簿!$Q181="","",VLOOKUP(男子名簿!$Q181,$B$9:$C$38,2,0))</f>
        <v/>
      </c>
      <c r="V181" s="17" t="str">
        <f>IF(男子名簿!$U181="","",VLOOKUP(男子名簿!$U181,$B$9:$C$38,2,0))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IF(男子名簿!$Q182="","",VLOOKUP(男子名簿!$Q182,$B$9:$C$38,2,0))</f>
        <v/>
      </c>
      <c r="V182" s="17" t="str">
        <f>IF(男子名簿!$U182="","",VLOOKUP(男子名簿!$U182,$B$9:$C$38,2,0))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IF(男子名簿!$Q183="","",VLOOKUP(男子名簿!$Q183,$B$9:$C$38,2,0))</f>
        <v/>
      </c>
      <c r="V183" s="17" t="str">
        <f>IF(男子名簿!$U183="","",VLOOKUP(男子名簿!$U183,$B$9:$C$38,2,0))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IF(男子名簿!$Q184="","",VLOOKUP(男子名簿!$Q184,$B$9:$C$38,2,0))</f>
        <v/>
      </c>
      <c r="V184" s="17" t="str">
        <f>IF(男子名簿!$U184="","",VLOOKUP(男子名簿!$U184,$B$9:$C$38,2,0))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IF(男子名簿!$Q185="","",VLOOKUP(男子名簿!$Q185,$B$9:$C$38,2,0))</f>
        <v/>
      </c>
      <c r="V185" s="17" t="str">
        <f>IF(男子名簿!$U185="","",VLOOKUP(男子名簿!$U185,$B$9:$C$38,2,0))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IF(男子名簿!$Q186="","",VLOOKUP(男子名簿!$Q186,$B$9:$C$38,2,0))</f>
        <v/>
      </c>
      <c r="V186" s="17" t="str">
        <f>IF(男子名簿!$U186="","",VLOOKUP(男子名簿!$U186,$B$9:$C$38,2,0))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IF(男子名簿!$Q187="","",VLOOKUP(男子名簿!$Q187,$B$9:$C$38,2,0))</f>
        <v/>
      </c>
      <c r="V187" s="17" t="str">
        <f>IF(男子名簿!$U187="","",VLOOKUP(男子名簿!$U187,$B$9:$C$38,2,0))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IF(男子名簿!$Q188="","",VLOOKUP(男子名簿!$Q188,$B$9:$C$38,2,0))</f>
        <v/>
      </c>
      <c r="V188" s="17" t="str">
        <f>IF(男子名簿!$U188="","",VLOOKUP(男子名簿!$U188,$B$9:$C$38,2,0))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IF(男子名簿!$Q189="","",VLOOKUP(男子名簿!$Q189,$B$9:$C$38,2,0))</f>
        <v/>
      </c>
      <c r="V189" s="17" t="str">
        <f>IF(男子名簿!$U189="","",VLOOKUP(男子名簿!$U189,$B$9:$C$38,2,0))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IF(男子名簿!$Q190="","",VLOOKUP(男子名簿!$Q190,$B$9:$C$38,2,0))</f>
        <v/>
      </c>
      <c r="V190" s="17" t="str">
        <f>IF(男子名簿!$U190="","",VLOOKUP(男子名簿!$U190,$B$9:$C$38,2,0))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IF(男子名簿!$Q191="","",VLOOKUP(男子名簿!$Q191,$B$9:$C$38,2,0))</f>
        <v/>
      </c>
      <c r="V191" s="17" t="str">
        <f>IF(男子名簿!$U191="","",VLOOKUP(男子名簿!$U191,$B$9:$C$38,2,0))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IF(男子名簿!$Q192="","",VLOOKUP(男子名簿!$Q192,$B$9:$C$38,2,0))</f>
        <v/>
      </c>
      <c r="V192" s="17" t="str">
        <f>IF(男子名簿!$U192="","",VLOOKUP(男子名簿!$U192,$B$9:$C$38,2,0))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入力サンプル</vt:lpstr>
      <vt:lpstr>基本情報</vt:lpstr>
      <vt:lpstr>男子名簿</vt:lpstr>
      <vt:lpstr>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2024-05-31T07:41:18Z</dcterms:modified>
</cp:coreProperties>
</file>